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65356" windowWidth="12930" windowHeight="11640" activeTab="2"/>
  </bookViews>
  <sheets>
    <sheet name="Лист1" sheetId="1" r:id="rId1"/>
    <sheet name="Лист2" sheetId="2" state="hidden" r:id="rId2"/>
    <sheet name="Лист3" sheetId="3" r:id="rId3"/>
  </sheets>
  <definedNames>
    <definedName name="_xlnm.Print_Titles" localSheetId="2">'Лист3'!$8:$8</definedName>
    <definedName name="_xlnm.Print_Area" localSheetId="0">'Лист1'!$A$1:$BA$28</definedName>
    <definedName name="_xlnm.Print_Area" localSheetId="1">'Лист2'!$A$1:$J$14</definedName>
    <definedName name="_xlnm.Print_Area" localSheetId="2">'Лист3'!$A$1:$AA$124</definedName>
  </definedNames>
  <calcPr fullCalcOnLoad="1"/>
</workbook>
</file>

<file path=xl/sharedStrings.xml><?xml version="1.0" encoding="utf-8"?>
<sst xmlns="http://schemas.openxmlformats.org/spreadsheetml/2006/main" count="387" uniqueCount="246">
  <si>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</si>
  <si>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</si>
  <si>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</si>
  <si>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</si>
  <si>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</si>
  <si>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</si>
  <si>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</si>
  <si>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</si>
  <si>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</si>
  <si>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</si>
  <si>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</si>
  <si>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</si>
  <si>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</si>
  <si>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</si>
  <si>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</si>
  <si>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</si>
  <si>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</si>
  <si>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</si>
  <si>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</si>
  <si>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</si>
  <si>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</si>
  <si>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</si>
  <si>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</si>
  <si>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</si>
  <si>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</si>
  <si>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</si>
  <si>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</si>
  <si>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 xml:space="preserve"> Кількість екзаменів</t>
  </si>
  <si>
    <t xml:space="preserve"> Кількість заліків</t>
  </si>
  <si>
    <t>Охорона праці в галузі</t>
  </si>
  <si>
    <t>Ректор __________________</t>
  </si>
  <si>
    <t>Н</t>
  </si>
  <si>
    <t>Настановна сесія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</si>
  <si>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</si>
  <si>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</si>
  <si>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</si>
  <si>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</si>
  <si>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</si>
  <si>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</si>
  <si>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</si>
  <si>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t>Цивільний захист</t>
  </si>
  <si>
    <t>Н/</t>
  </si>
  <si>
    <t>С/Н</t>
  </si>
  <si>
    <t>/С</t>
  </si>
  <si>
    <t>ЗД</t>
  </si>
  <si>
    <t>Захист дипломного проекту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</si>
  <si>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</si>
  <si>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</si>
  <si>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</si>
  <si>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</si>
  <si>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</si>
  <si>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</si>
  <si>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</si>
  <si>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</si>
  <si>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</si>
  <si>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</si>
  <si>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</si>
  <si>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</si>
  <si>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</si>
  <si>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</si>
  <si>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</si>
  <si>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</si>
  <si>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</si>
  <si>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</si>
  <si>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</si>
  <si>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</si>
  <si>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</si>
  <si>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</si>
  <si>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</si>
  <si>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</si>
  <si>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</si>
  <si>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</si>
  <si>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</si>
  <si>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</si>
  <si>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</si>
  <si>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</si>
  <si>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</si>
  <si>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>Настановна та екзаменаційна сесія</t>
  </si>
  <si>
    <t>1.2.1</t>
  </si>
  <si>
    <t>3.1</t>
  </si>
  <si>
    <t>4/4</t>
  </si>
  <si>
    <t>К</t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</si>
  <si>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</si>
  <si>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</si>
  <si>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</si>
  <si>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</si>
  <si>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</si>
  <si>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r>
      <t xml:space="preserve">спеціальність: </t>
    </r>
    <r>
      <rPr>
        <b/>
        <sz val="14"/>
        <rFont val="Times New Roman"/>
        <family val="1"/>
      </rPr>
      <t>133 "Галузеве машинобудування"</t>
    </r>
  </si>
  <si>
    <t>ЗАТВЕРДЖУЮ:</t>
  </si>
  <si>
    <t>"___" ____________ 2016 р.</t>
  </si>
  <si>
    <r>
      <t xml:space="preserve">форма навчання: </t>
    </r>
    <r>
      <rPr>
        <b/>
        <sz val="14"/>
        <rFont val="Times New Roman"/>
        <family val="1"/>
      </rPr>
      <t xml:space="preserve">заочна </t>
    </r>
  </si>
  <si>
    <t xml:space="preserve">Кваліфікація: </t>
  </si>
  <si>
    <t>інженер-механік</t>
  </si>
  <si>
    <t>I. ГРАФІК НАВЧАЛЬНОГО ПРОЦЕСУ</t>
  </si>
  <si>
    <t xml:space="preserve"> ІІІ. ПРАКТИКА</t>
  </si>
  <si>
    <t>IV. ДЕРЖАВНА АТЕСТАЦІЯ</t>
  </si>
  <si>
    <t xml:space="preserve">                                      II. ЗВЕДЕНІ ДАНІ ПРО БЮДЖЕТ ЧАСУ, тижні                                                                    </t>
  </si>
  <si>
    <t>V. ПЛАН НАВЧАЛЬНОГО ПРОЦЕСУ на 2016/2017 навчальний рік</t>
  </si>
  <si>
    <t>Разом п. 1.2:</t>
  </si>
  <si>
    <t xml:space="preserve">Системи автоматизованого проектування технологічних процесів (САПР ТП) </t>
  </si>
  <si>
    <t>Мехатронні системи</t>
  </si>
  <si>
    <t>Мехатронні системи (курсова робота)</t>
  </si>
  <si>
    <t>Автоматизоване проектування інструментів</t>
  </si>
  <si>
    <t>Автоматизоване проектування інструментів (курсовий проект)</t>
  </si>
  <si>
    <t>Моделювання та оптимізація технологічних систем</t>
  </si>
  <si>
    <t>Основи сучасних теорій управління якістю технологічних систем</t>
  </si>
  <si>
    <t>Автоматизований електропривод верстатних комплексів</t>
  </si>
  <si>
    <t>Дослідження та випробування верстатів і верстатних комплексів</t>
  </si>
  <si>
    <t>Системи автоматизованого проектування верстатів</t>
  </si>
  <si>
    <t>Системи автоматизованого проектування верстатів (курсовий проект)</t>
  </si>
  <si>
    <t>8/2</t>
  </si>
  <si>
    <t>0/4</t>
  </si>
  <si>
    <t>2 ДИСЦИПЛІНИ ВІЛЬНОГО ВИБОРУ</t>
  </si>
  <si>
    <t>2.3 Дисципліни професійної підготовки</t>
  </si>
  <si>
    <t>2.3.1 Спеціалізації "Комп'ютерно-інтегровані технології інструментального забезпечення", "Комп'ютеризовані мехатронні верстати та системи"</t>
  </si>
  <si>
    <t>2.3.1.4</t>
  </si>
  <si>
    <t>2.3.1.1</t>
  </si>
  <si>
    <t>2.3.1.2</t>
  </si>
  <si>
    <t>2.3.1.3</t>
  </si>
  <si>
    <t>2.3.2 Спеціалізація "Комп'ютерно-інтегровані технології інструментального забезпечення"</t>
  </si>
  <si>
    <t>2.3.2.1</t>
  </si>
  <si>
    <t>2.3.2.1.1</t>
  </si>
  <si>
    <t>2.3.2.1.2</t>
  </si>
  <si>
    <t>2.3.2.2</t>
  </si>
  <si>
    <t>2.3.3 Спеціалізація "Комп'ютеризовані мехатронні верстати та системи"</t>
  </si>
  <si>
    <t>2.3.3.1</t>
  </si>
  <si>
    <t>2.3.3.2</t>
  </si>
  <si>
    <t>2.3.3.2.1</t>
  </si>
  <si>
    <t>2.3.3.2.2</t>
  </si>
  <si>
    <t>3 ПРАКТИЧНА ПІДГОТОВКА</t>
  </si>
  <si>
    <t>3.2</t>
  </si>
  <si>
    <t>4 ДЕРЖАВНА АТЕСТАЦІЯ</t>
  </si>
  <si>
    <t>4.1</t>
  </si>
  <si>
    <t>8/4</t>
  </si>
  <si>
    <t>4/2</t>
  </si>
  <si>
    <t>0/2</t>
  </si>
  <si>
    <t>Разом п. 2.3.1:</t>
  </si>
  <si>
    <t>4/6</t>
  </si>
  <si>
    <t>Разом п. 2.3.2:</t>
  </si>
  <si>
    <t>Разом п. 2.3.3:</t>
  </si>
  <si>
    <t>Разом п. 3:</t>
  </si>
  <si>
    <t>Разом п. 4:</t>
  </si>
  <si>
    <t>Методика і апаратура контролю та діагностики процесу різання та систем механічної обробки</t>
  </si>
  <si>
    <t>2.3.1.2.1</t>
  </si>
  <si>
    <t>2.3.1.2.2</t>
  </si>
  <si>
    <t>2.3.1.5</t>
  </si>
  <si>
    <t>Спеціалізація "Комп'ютерно-інтегровані технології інструментального забезпечення"</t>
  </si>
  <si>
    <t>ЗАГАЛЬНА КІЛЬКІСТЬ</t>
  </si>
  <si>
    <t>Кількість годин на триместр</t>
  </si>
  <si>
    <t xml:space="preserve"> Кількість курсових проектів</t>
  </si>
  <si>
    <t xml:space="preserve"> Кількість курсових робіт</t>
  </si>
  <si>
    <t>16/10</t>
  </si>
  <si>
    <t>Завідувач кафедри КМСІТ</t>
  </si>
  <si>
    <t>Завідувач кафедри ПТМ</t>
  </si>
  <si>
    <t>Завідувач кафедри АММО</t>
  </si>
  <si>
    <t>Декан факультету машинобудування</t>
  </si>
  <si>
    <t>________________</t>
  </si>
  <si>
    <t>В. Д. Ковальов</t>
  </si>
  <si>
    <t>В. Д. Кассов</t>
  </si>
  <si>
    <t>В. А. Федорінов</t>
  </si>
  <si>
    <t>С. С. Красовський</t>
  </si>
  <si>
    <r>
      <t xml:space="preserve">_________ </t>
    </r>
    <r>
      <rPr>
        <u val="single"/>
        <sz val="20"/>
        <rFont val="Times New Roman"/>
        <family val="1"/>
      </rPr>
      <t>(Ковальов В. Д.)</t>
    </r>
  </si>
  <si>
    <r>
      <rPr>
        <sz val="14"/>
        <rFont val="Times New Roman"/>
        <family val="1"/>
      </rPr>
      <t>спеціалізації:</t>
    </r>
    <r>
      <rPr>
        <b/>
        <sz val="14"/>
        <rFont val="Times New Roman"/>
        <family val="1"/>
      </rPr>
      <t xml:space="preserve"> 1 "Комп'ютерно-інтегровані технології інструментального забезпечення" (КМСІТ)</t>
    </r>
  </si>
  <si>
    <t>2 "Комп'ютеризовані мехатронні верстати та системи" (КМСІТ)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</si>
  <si>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</si>
  <si>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Дипломний проект</t>
  </si>
  <si>
    <t>Строк навчання - 1 рік</t>
  </si>
  <si>
    <t>Розподіл годин за курсами і триместрами</t>
  </si>
  <si>
    <t>Спеціалізація "Комп'ютеризовані мехатронні верстати та системи"</t>
  </si>
  <si>
    <t>4/0</t>
  </si>
  <si>
    <t>8/0</t>
  </si>
  <si>
    <t>2/0</t>
  </si>
  <si>
    <t>8/6</t>
  </si>
  <si>
    <t>4</t>
  </si>
  <si>
    <t>22/2</t>
  </si>
  <si>
    <t>2/10</t>
  </si>
  <si>
    <t>12/10</t>
  </si>
  <si>
    <t>16/8</t>
  </si>
  <si>
    <t>12/0</t>
  </si>
  <si>
    <t>0/6</t>
  </si>
  <si>
    <t>36/2</t>
  </si>
  <si>
    <t>2/16</t>
  </si>
  <si>
    <t>8/10</t>
  </si>
  <si>
    <t>32/20</t>
  </si>
  <si>
    <t>Динаміка ПТБіДМ</t>
  </si>
  <si>
    <t>САПР ПТМ</t>
  </si>
  <si>
    <t>2.3.1.3.1</t>
  </si>
  <si>
    <t>Робототехнічні комплекси</t>
  </si>
  <si>
    <t>2.3.1.6</t>
  </si>
  <si>
    <t>Механізований інструмент</t>
  </si>
  <si>
    <t>Разом 2.3.1</t>
  </si>
  <si>
    <t>Потужні екскаватори</t>
  </si>
  <si>
    <t>Спеціальні види транспорту</t>
  </si>
  <si>
    <t>2.3.2.3</t>
  </si>
  <si>
    <t>Надійність та довговічність ПТБіДМ</t>
  </si>
  <si>
    <t>Разом 2.3.2</t>
  </si>
  <si>
    <t>Сбалансовані маніпулятори</t>
  </si>
  <si>
    <t>Складські споруди</t>
  </si>
  <si>
    <t>2.3.3.3</t>
  </si>
  <si>
    <t>Промисловий транспорт</t>
  </si>
  <si>
    <t>Разом 2.3.3</t>
  </si>
  <si>
    <t>Разом з 2.3.1</t>
  </si>
  <si>
    <t>ЗАГАЛЬНА КІЛЬКІСТЬ ГОДИН</t>
  </si>
  <si>
    <t xml:space="preserve"> Кількість курсових проектів і робіт</t>
  </si>
  <si>
    <t>2.3.1.7</t>
  </si>
  <si>
    <t>Спеціальні крани</t>
  </si>
  <si>
    <t>1</t>
  </si>
  <si>
    <t>5</t>
  </si>
  <si>
    <t>150</t>
  </si>
  <si>
    <t>2.3.1.8</t>
  </si>
  <si>
    <t>Комплексна механізація та автоматизація вантажно-розвантажувальних і транс-портно-складських робіт</t>
  </si>
  <si>
    <t>2</t>
  </si>
  <si>
    <t>120</t>
  </si>
  <si>
    <t>112</t>
  </si>
  <si>
    <t>138</t>
  </si>
  <si>
    <t>Експериментальні методи досліджень</t>
  </si>
  <si>
    <t>12/6</t>
  </si>
  <si>
    <t>2.3.1.9</t>
  </si>
  <si>
    <t>Спеціальні крани (курс. проект)</t>
  </si>
  <si>
    <t>Механічне обладнання  металургійних заводів</t>
  </si>
  <si>
    <t>Механічне обладнання  металургійних заводів (курсова робота)</t>
  </si>
  <si>
    <t xml:space="preserve">Основи комп'ютерного моделювання і проектування в металургії та важком машинобудуванні </t>
  </si>
  <si>
    <t>Перспективні конструкції металургійного устаткування</t>
  </si>
  <si>
    <t>Разом п.2.1:</t>
  </si>
  <si>
    <t>ЗАГАЛЬНА КІЛЬКІСТЬ: ПТМ</t>
  </si>
  <si>
    <t>Спеціалізація "Підйомно-транспортні, дорожні, будівельні, меліоративні машини і обладнання "</t>
  </si>
  <si>
    <t>ЗАГАЛЬНА КІЛЬКІСТЬ: МО</t>
  </si>
  <si>
    <t>Динаміка та міцність металургійних машин</t>
  </si>
  <si>
    <t>Електропривод металургійних машин</t>
  </si>
  <si>
    <t>Надійність, ремонт та монтаж металургійного обладнання</t>
  </si>
  <si>
    <t>20/6</t>
  </si>
  <si>
    <t>Спеціалізація "Інжиніринг автоматизованих машин і агрегатів"</t>
  </si>
  <si>
    <t>3  "Інжиніринг автоматизованих машин і агрегатів" (МО)</t>
  </si>
  <si>
    <t>4 "Підйомно-транспортні, дорожні, будівельні, меліоративні машини і обладнання " (ПТМ)</t>
  </si>
  <si>
    <t>6</t>
  </si>
  <si>
    <t>28/12</t>
  </si>
  <si>
    <t>32/14</t>
  </si>
  <si>
    <t>20/10</t>
  </si>
  <si>
    <t>36/14</t>
  </si>
  <si>
    <t>6/2</t>
  </si>
  <si>
    <t xml:space="preserve"> 2.3.4  Спеціалізації "Підйомно-транспортні, дорожні, будівельні, меліоративні машини і обладнання ",  "Інжиніринг транспортно-логістичних систем " </t>
  </si>
  <si>
    <t>2.3.4.1 Спеціалізація "Підйомно-транспортні, дорожні, будівельні, меліоративні машини і обладнання "</t>
  </si>
  <si>
    <t xml:space="preserve">2.3.4.2 Спеціалізація  "Інжиніринг транспортно-логістичних систем " </t>
  </si>
  <si>
    <t>2.3.5 Спеціалізація " Інжиніринг автоматизованих машин і агрегатів"</t>
  </si>
  <si>
    <t>16/6</t>
  </si>
  <si>
    <t>Дисципліни вільного вибору 2тр.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</si>
</sst>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#,##0.0_ ;\-#,##0.0\ "/>
    <numFmt numFmtId="196" formatCode="#,##0_-;\-* #,##0_-;\ _-;_-@_-"/>
    <numFmt numFmtId="197" formatCode="#,##0;\-* #,##0_-;\ _-;_-@_-"/>
    <numFmt numFmtId="198" formatCode="#,##0_ ;\-#,##0\ 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sz val="20"/>
      <name val="Times New Roman"/>
      <family val="1"/>
    </font>
    <font>
      <u val="single"/>
      <sz val="2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FF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18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53" applyFont="1" applyFill="1" applyAlignment="1">
      <alignment/>
      <protection/>
    </xf>
    <xf numFmtId="0" fontId="8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17" fillId="0" borderId="0" xfId="0" applyNumberFormat="1" applyFont="1" applyFill="1" applyBorder="1" applyAlignment="1">
      <alignment horizontal="right" vertical="center"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0" xfId="53" applyFont="1" applyFill="1" applyBorder="1" applyAlignment="1">
      <alignment horizontal="right" vertic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30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90" fontId="7" fillId="0" borderId="36" xfId="0" applyNumberFormat="1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horizontal="center" vertical="center"/>
    </xf>
    <xf numFmtId="188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90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90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90" fontId="7" fillId="0" borderId="36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90" fontId="2" fillId="0" borderId="4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90" fontId="7" fillId="0" borderId="50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60" fillId="0" borderId="49" xfId="0" applyNumberFormat="1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60" fillId="0" borderId="55" xfId="0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90" fontId="7" fillId="0" borderId="30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 wrapText="1"/>
    </xf>
    <xf numFmtId="190" fontId="7" fillId="0" borderId="58" xfId="0" applyNumberFormat="1" applyFont="1" applyFill="1" applyBorder="1" applyAlignment="1" applyProtection="1">
      <alignment horizontal="center" vertical="center"/>
      <protection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190" fontId="7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31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188" fontId="2" fillId="0" borderId="32" xfId="0" applyNumberFormat="1" applyFont="1" applyFill="1" applyBorder="1" applyAlignment="1" applyProtection="1">
      <alignment vertical="center"/>
      <protection/>
    </xf>
    <xf numFmtId="190" fontId="7" fillId="0" borderId="64" xfId="0" applyNumberFormat="1" applyFont="1" applyFill="1" applyBorder="1" applyAlignment="1" applyProtection="1">
      <alignment horizontal="center" vertical="center"/>
      <protection/>
    </xf>
    <xf numFmtId="188" fontId="7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88" fontId="2" fillId="0" borderId="32" xfId="0" applyNumberFormat="1" applyFont="1" applyFill="1" applyBorder="1" applyAlignment="1" applyProtection="1">
      <alignment horizontal="center" vertical="center"/>
      <protection/>
    </xf>
    <xf numFmtId="188" fontId="2" fillId="0" borderId="31" xfId="0" applyNumberFormat="1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89" fontId="7" fillId="0" borderId="65" xfId="0" applyNumberFormat="1" applyFont="1" applyFill="1" applyBorder="1" applyAlignment="1" applyProtection="1">
      <alignment horizontal="center" vertical="center"/>
      <protection/>
    </xf>
    <xf numFmtId="189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89" fontId="7" fillId="0" borderId="6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60" xfId="0" applyNumberFormat="1" applyFont="1" applyFill="1" applyBorder="1" applyAlignment="1" applyProtection="1">
      <alignment horizontal="center" vertical="center" wrapText="1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190" fontId="7" fillId="0" borderId="68" xfId="0" applyNumberFormat="1" applyFont="1" applyFill="1" applyBorder="1" applyAlignment="1" applyProtection="1">
      <alignment horizontal="center" vertical="center"/>
      <protection/>
    </xf>
    <xf numFmtId="189" fontId="7" fillId="0" borderId="69" xfId="0" applyNumberFormat="1" applyFont="1" applyFill="1" applyBorder="1" applyAlignment="1" applyProtection="1">
      <alignment horizontal="center" vertical="center"/>
      <protection/>
    </xf>
    <xf numFmtId="189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189" fontId="7" fillId="0" borderId="67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189" fontId="7" fillId="0" borderId="28" xfId="0" applyNumberFormat="1" applyFont="1" applyFill="1" applyBorder="1" applyAlignment="1" applyProtection="1">
      <alignment horizontal="center" vertical="center"/>
      <protection/>
    </xf>
    <xf numFmtId="18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89" fontId="7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horizontal="center" vertical="center"/>
      <protection/>
    </xf>
    <xf numFmtId="188" fontId="2" fillId="0" borderId="57" xfId="0" applyNumberFormat="1" applyFont="1" applyFill="1" applyBorder="1" applyAlignment="1" applyProtection="1">
      <alignment vertical="center"/>
      <protection/>
    </xf>
    <xf numFmtId="188" fontId="2" fillId="0" borderId="55" xfId="0" applyNumberFormat="1" applyFont="1" applyFill="1" applyBorder="1" applyAlignment="1" applyProtection="1">
      <alignment vertical="center"/>
      <protection/>
    </xf>
    <xf numFmtId="1" fontId="2" fillId="0" borderId="57" xfId="0" applyNumberFormat="1" applyFont="1" applyFill="1" applyBorder="1" applyAlignment="1" applyProtection="1">
      <alignment horizontal="center" vertical="center"/>
      <protection/>
    </xf>
    <xf numFmtId="188" fontId="2" fillId="0" borderId="55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188" fontId="2" fillId="0" borderId="49" xfId="0" applyNumberFormat="1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vertical="center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48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>
      <alignment horizontal="left" wrapText="1"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188" fontId="7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90" fontId="2" fillId="0" borderId="50" xfId="0" applyNumberFormat="1" applyFont="1" applyFill="1" applyBorder="1" applyAlignment="1" applyProtection="1">
      <alignment horizontal="center" vertical="center"/>
      <protection/>
    </xf>
    <xf numFmtId="190" fontId="7" fillId="0" borderId="54" xfId="0" applyNumberFormat="1" applyFont="1" applyFill="1" applyBorder="1" applyAlignment="1" applyProtection="1">
      <alignment horizontal="center" vertical="center"/>
      <protection/>
    </xf>
    <xf numFmtId="188" fontId="7" fillId="0" borderId="56" xfId="0" applyNumberFormat="1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190" fontId="2" fillId="33" borderId="46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" fontId="7" fillId="33" borderId="34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3" borderId="48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1" fontId="7" fillId="33" borderId="39" xfId="0" applyNumberFormat="1" applyFont="1" applyFill="1" applyBorder="1" applyAlignment="1">
      <alignment horizontal="center" vertical="center" wrapText="1"/>
    </xf>
    <xf numFmtId="49" fontId="7" fillId="33" borderId="57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4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190" fontId="7" fillId="33" borderId="40" xfId="0" applyNumberFormat="1" applyFont="1" applyFill="1" applyBorder="1" applyAlignment="1" applyProtection="1">
      <alignment horizontal="center" vertical="center"/>
      <protection/>
    </xf>
    <xf numFmtId="190" fontId="7" fillId="33" borderId="3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wrapText="1"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97" fontId="2" fillId="34" borderId="35" xfId="0" applyNumberFormat="1" applyFont="1" applyFill="1" applyBorder="1" applyAlignment="1" applyProtection="1">
      <alignment horizontal="center" vertical="center"/>
      <protection/>
    </xf>
    <xf numFmtId="190" fontId="2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3" xfId="0" applyNumberFormat="1" applyFont="1" applyFill="1" applyBorder="1" applyAlignment="1">
      <alignment horizontal="center" vertical="center" wrapText="1"/>
    </xf>
    <xf numFmtId="1" fontId="2" fillId="34" borderId="34" xfId="0" applyNumberFormat="1" applyFont="1" applyFill="1" applyBorder="1" applyAlignment="1">
      <alignment horizontal="center" vertical="center" wrapText="1"/>
    </xf>
    <xf numFmtId="1" fontId="2" fillId="34" borderId="4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7" fontId="2" fillId="34" borderId="12" xfId="0" applyNumberFormat="1" applyFont="1" applyFill="1" applyBorder="1" applyAlignment="1" applyProtection="1">
      <alignment horizontal="center" vertical="center"/>
      <protection/>
    </xf>
    <xf numFmtId="190" fontId="7" fillId="34" borderId="44" xfId="0" applyNumberFormat="1" applyFont="1" applyFill="1" applyBorder="1" applyAlignment="1" applyProtection="1">
      <alignment horizontal="center" vertical="center"/>
      <protection/>
    </xf>
    <xf numFmtId="196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2" fillId="34" borderId="55" xfId="0" applyFont="1" applyFill="1" applyBorder="1" applyAlignment="1">
      <alignment horizontal="center" vertical="center" wrapText="1"/>
    </xf>
    <xf numFmtId="190" fontId="7" fillId="35" borderId="34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 applyProtection="1">
      <alignment horizontal="center" vertical="center"/>
      <protection/>
    </xf>
    <xf numFmtId="190" fontId="2" fillId="34" borderId="79" xfId="0" applyNumberFormat="1" applyFont="1" applyFill="1" applyBorder="1" applyAlignment="1" applyProtection="1">
      <alignment horizontal="center" vertical="center"/>
      <protection/>
    </xf>
    <xf numFmtId="0" fontId="2" fillId="34" borderId="80" xfId="0" applyFont="1" applyFill="1" applyBorder="1" applyAlignment="1">
      <alignment horizontal="center" vertical="center" wrapText="1"/>
    </xf>
    <xf numFmtId="196" fontId="2" fillId="34" borderId="81" xfId="0" applyNumberFormat="1" applyFont="1" applyFill="1" applyBorder="1" applyAlignment="1">
      <alignment horizontal="center" vertical="center" wrapText="1"/>
    </xf>
    <xf numFmtId="1" fontId="2" fillId="34" borderId="81" xfId="0" applyNumberFormat="1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center" vertical="center" wrapText="1"/>
    </xf>
    <xf numFmtId="190" fontId="7" fillId="34" borderId="44" xfId="0" applyNumberFormat="1" applyFont="1" applyFill="1" applyBorder="1" applyAlignment="1">
      <alignment horizontal="center" vertical="center" wrapText="1"/>
    </xf>
    <xf numFmtId="1" fontId="7" fillId="34" borderId="45" xfId="0" applyNumberFormat="1" applyFont="1" applyFill="1" applyBorder="1" applyAlignment="1">
      <alignment horizontal="center" vertical="center" wrapText="1"/>
    </xf>
    <xf numFmtId="49" fontId="2" fillId="34" borderId="47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>
      <alignment vertical="center" wrapText="1"/>
    </xf>
    <xf numFmtId="197" fontId="2" fillId="34" borderId="45" xfId="0" applyNumberFormat="1" applyFont="1" applyFill="1" applyBorder="1" applyAlignment="1" applyProtection="1">
      <alignment horizontal="center" vertical="center"/>
      <protection/>
    </xf>
    <xf numFmtId="190" fontId="2" fillId="34" borderId="83" xfId="0" applyNumberFormat="1" applyFont="1" applyFill="1" applyBorder="1" applyAlignment="1" applyProtection="1">
      <alignment horizontal="center" vertical="center"/>
      <protection/>
    </xf>
    <xf numFmtId="0" fontId="61" fillId="34" borderId="84" xfId="0" applyFont="1" applyFill="1" applyBorder="1" applyAlignment="1">
      <alignment horizontal="center" vertical="center" wrapText="1"/>
    </xf>
    <xf numFmtId="196" fontId="2" fillId="34" borderId="77" xfId="0" applyNumberFormat="1" applyFont="1" applyFill="1" applyBorder="1" applyAlignment="1">
      <alignment horizontal="center" vertical="center" wrapText="1"/>
    </xf>
    <xf numFmtId="1" fontId="2" fillId="34" borderId="77" xfId="0" applyNumberFormat="1" applyFont="1" applyFill="1" applyBorder="1" applyAlignment="1">
      <alignment horizontal="center" vertical="center" wrapText="1"/>
    </xf>
    <xf numFmtId="196" fontId="61" fillId="34" borderId="85" xfId="0" applyNumberFormat="1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left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190" fontId="7" fillId="34" borderId="56" xfId="0" applyNumberFormat="1" applyFont="1" applyFill="1" applyBorder="1" applyAlignment="1">
      <alignment horizontal="center" vertical="center" wrapText="1"/>
    </xf>
    <xf numFmtId="1" fontId="7" fillId="34" borderId="57" xfId="0" applyNumberFormat="1" applyFont="1" applyFill="1" applyBorder="1" applyAlignment="1">
      <alignment horizontal="center" vertical="center" wrapText="1"/>
    </xf>
    <xf numFmtId="1" fontId="7" fillId="34" borderId="55" xfId="0" applyNumberFormat="1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190" fontId="7" fillId="35" borderId="60" xfId="0" applyNumberFormat="1" applyFont="1" applyFill="1" applyBorder="1" applyAlignment="1">
      <alignment horizontal="center" vertical="center" wrapText="1"/>
    </xf>
    <xf numFmtId="1" fontId="7" fillId="35" borderId="60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center" vertical="center" wrapText="1"/>
    </xf>
    <xf numFmtId="190" fontId="7" fillId="34" borderId="40" xfId="0" applyNumberFormat="1" applyFont="1" applyFill="1" applyBorder="1" applyAlignment="1">
      <alignment horizontal="center" vertical="center" wrapText="1"/>
    </xf>
    <xf numFmtId="1" fontId="7" fillId="34" borderId="33" xfId="0" applyNumberFormat="1" applyFont="1" applyFill="1" applyBorder="1" applyAlignment="1">
      <alignment horizontal="center" vertical="center" wrapText="1"/>
    </xf>
    <xf numFmtId="1" fontId="7" fillId="34" borderId="34" xfId="0" applyNumberFormat="1" applyFont="1" applyFill="1" applyBorder="1" applyAlignment="1">
      <alignment horizontal="center" vertical="center" wrapText="1"/>
    </xf>
    <xf numFmtId="1" fontId="7" fillId="34" borderId="35" xfId="0" applyNumberFormat="1" applyFont="1" applyFill="1" applyBorder="1" applyAlignment="1">
      <alignment horizontal="center" vertical="center" wrapText="1"/>
    </xf>
    <xf numFmtId="190" fontId="7" fillId="34" borderId="46" xfId="0" applyNumberFormat="1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left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197" fontId="2" fillId="34" borderId="89" xfId="0" applyNumberFormat="1" applyFont="1" applyFill="1" applyBorder="1" applyAlignment="1" applyProtection="1">
      <alignment horizontal="center" vertical="center"/>
      <protection/>
    </xf>
    <xf numFmtId="190" fontId="2" fillId="34" borderId="90" xfId="0" applyNumberFormat="1" applyFont="1" applyFill="1" applyBorder="1" applyAlignment="1" applyProtection="1">
      <alignment horizontal="center" vertical="center"/>
      <protection/>
    </xf>
    <xf numFmtId="0" fontId="2" fillId="34" borderId="62" xfId="0" applyFont="1" applyFill="1" applyBorder="1" applyAlignment="1">
      <alignment horizontal="center" vertical="center" wrapText="1"/>
    </xf>
    <xf numFmtId="196" fontId="2" fillId="34" borderId="88" xfId="0" applyNumberFormat="1" applyFont="1" applyFill="1" applyBorder="1" applyAlignment="1">
      <alignment horizontal="center" vertical="center" wrapText="1"/>
    </xf>
    <xf numFmtId="1" fontId="2" fillId="34" borderId="88" xfId="0" applyNumberFormat="1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190" fontId="7" fillId="35" borderId="18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90" fontId="7" fillId="36" borderId="18" xfId="0" applyNumberFormat="1" applyFont="1" applyFill="1" applyBorder="1" applyAlignment="1">
      <alignment horizontal="center" vertical="center" wrapText="1"/>
    </xf>
    <xf numFmtId="1" fontId="7" fillId="36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1" xfId="0" applyNumberFormat="1" applyFont="1" applyFill="1" applyBorder="1" applyAlignment="1" applyProtection="1">
      <alignment horizontal="center" vertical="center"/>
      <protection/>
    </xf>
    <xf numFmtId="0" fontId="23" fillId="0" borderId="92" xfId="0" applyFont="1" applyFill="1" applyBorder="1" applyAlignment="1">
      <alignment horizontal="left" vertical="center" wrapText="1"/>
    </xf>
    <xf numFmtId="0" fontId="2" fillId="0" borderId="6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190" fontId="7" fillId="0" borderId="91" xfId="0" applyNumberFormat="1" applyFont="1" applyFill="1" applyBorder="1" applyAlignment="1" applyProtection="1">
      <alignment horizontal="center" vertical="center"/>
      <protection/>
    </xf>
    <xf numFmtId="1" fontId="7" fillId="0" borderId="93" xfId="0" applyNumberFormat="1" applyFont="1" applyFill="1" applyBorder="1" applyAlignment="1">
      <alignment horizontal="center" vertical="center"/>
    </xf>
    <xf numFmtId="196" fontId="7" fillId="0" borderId="93" xfId="0" applyNumberFormat="1" applyFont="1" applyFill="1" applyBorder="1" applyAlignment="1">
      <alignment horizontal="center" vertical="center" wrapText="1"/>
    </xf>
    <xf numFmtId="0" fontId="7" fillId="0" borderId="93" xfId="0" applyNumberFormat="1" applyFont="1" applyFill="1" applyBorder="1" applyAlignment="1">
      <alignment horizontal="center" vertical="center"/>
    </xf>
    <xf numFmtId="1" fontId="7" fillId="0" borderId="92" xfId="0" applyNumberFormat="1" applyFont="1" applyFill="1" applyBorder="1" applyAlignment="1">
      <alignment horizontal="center" vertical="center" wrapText="1"/>
    </xf>
    <xf numFmtId="1" fontId="7" fillId="0" borderId="93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 applyProtection="1">
      <alignment horizontal="center" vertical="center"/>
      <protection/>
    </xf>
    <xf numFmtId="0" fontId="7" fillId="34" borderId="34" xfId="0" applyFont="1" applyFill="1" applyBorder="1" applyAlignment="1">
      <alignment horizontal="center" vertical="center" wrapText="1"/>
    </xf>
    <xf numFmtId="0" fontId="2" fillId="34" borderId="94" xfId="0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7" fillId="35" borderId="34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7" fillId="34" borderId="45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49" fontId="7" fillId="35" borderId="61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95" xfId="0" applyNumberFormat="1" applyFont="1" applyFill="1" applyBorder="1" applyAlignment="1">
      <alignment horizontal="center" vertical="center" wrapText="1"/>
    </xf>
    <xf numFmtId="49" fontId="7" fillId="34" borderId="96" xfId="0" applyNumberFormat="1" applyFont="1" applyFill="1" applyBorder="1" applyAlignment="1">
      <alignment horizontal="center" vertical="center" wrapText="1"/>
    </xf>
    <xf numFmtId="49" fontId="2" fillId="34" borderId="86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49" fontId="7" fillId="36" borderId="27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34" borderId="49" xfId="0" applyNumberFormat="1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190" fontId="7" fillId="0" borderId="83" xfId="0" applyNumberFormat="1" applyFont="1" applyFill="1" applyBorder="1" applyAlignment="1" applyProtection="1">
      <alignment horizontal="center" vertical="center"/>
      <protection/>
    </xf>
    <xf numFmtId="196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center" vertical="center" wrapText="1"/>
    </xf>
    <xf numFmtId="49" fontId="7" fillId="0" borderId="99" xfId="0" applyNumberFormat="1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190" fontId="2" fillId="37" borderId="10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90" fontId="2" fillId="37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95" fontId="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00" xfId="0" applyNumberFormat="1" applyFont="1" applyFill="1" applyBorder="1" applyAlignment="1" applyProtection="1">
      <alignment horizontal="center" vertical="center"/>
      <protection/>
    </xf>
    <xf numFmtId="0" fontId="24" fillId="0" borderId="7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right" vertical="center" wrapText="1"/>
    </xf>
    <xf numFmtId="0" fontId="0" fillId="0" borderId="37" xfId="0" applyFill="1" applyBorder="1" applyAlignment="1">
      <alignment vertical="center" wrapText="1"/>
    </xf>
    <xf numFmtId="190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102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6" fillId="0" borderId="0" xfId="53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wrapText="1"/>
    </xf>
    <xf numFmtId="0" fontId="18" fillId="0" borderId="2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49" fontId="6" fillId="0" borderId="56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>
      <alignment horizontal="left" vertical="center" wrapText="1"/>
    </xf>
    <xf numFmtId="0" fontId="6" fillId="0" borderId="75" xfId="5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6" fillId="0" borderId="0" xfId="53" applyFont="1" applyFill="1" applyAlignment="1">
      <alignment horizontal="left" vertical="center"/>
      <protection/>
    </xf>
    <xf numFmtId="0" fontId="18" fillId="0" borderId="10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29" xfId="53" applyFont="1" applyFill="1" applyBorder="1" applyAlignment="1">
      <alignment horizontal="center" vertical="center" wrapText="1"/>
      <protection/>
    </xf>
    <xf numFmtId="0" fontId="18" fillId="0" borderId="3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8" fillId="0" borderId="29" xfId="53" applyFont="1" applyFill="1" applyBorder="1" applyAlignment="1">
      <alignment horizontal="center" vertical="center" wrapText="1"/>
      <protection/>
    </xf>
    <xf numFmtId="0" fontId="17" fillId="0" borderId="3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6" fillId="0" borderId="3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0" fontId="17" fillId="0" borderId="39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/>
    </xf>
    <xf numFmtId="49" fontId="8" fillId="0" borderId="10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8" fillId="0" borderId="111" xfId="53" applyFont="1" applyFill="1" applyBorder="1" applyAlignment="1">
      <alignment horizontal="center" vertical="center" wrapText="1"/>
      <protection/>
    </xf>
    <xf numFmtId="0" fontId="0" fillId="0" borderId="67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6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7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8" fillId="0" borderId="93" xfId="53" applyFont="1" applyFill="1" applyBorder="1" applyAlignment="1">
      <alignment horizontal="center" vertical="center" wrapText="1"/>
      <protection/>
    </xf>
    <xf numFmtId="0" fontId="17" fillId="0" borderId="93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vertical="center" wrapText="1"/>
    </xf>
    <xf numFmtId="49" fontId="6" fillId="0" borderId="42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Fill="1" applyBorder="1" applyAlignment="1">
      <alignment horizontal="left"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12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vertical="center" wrapText="1"/>
    </xf>
    <xf numFmtId="0" fontId="17" fillId="0" borderId="10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0" fillId="0" borderId="105" xfId="53" applyFont="1" applyFill="1" applyBorder="1" applyAlignment="1">
      <alignment horizontal="center" vertical="center" wrapText="1"/>
      <protection/>
    </xf>
    <xf numFmtId="0" fontId="17" fillId="0" borderId="10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8" fillId="0" borderId="64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7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0" xfId="0" applyBorder="1" applyAlignment="1">
      <alignment/>
    </xf>
    <xf numFmtId="0" fontId="0" fillId="0" borderId="70" xfId="0" applyBorder="1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90" fontId="7" fillId="0" borderId="12" xfId="0" applyNumberFormat="1" applyFont="1" applyFill="1" applyBorder="1" applyAlignment="1" applyProtection="1">
      <alignment horizontal="center" vertical="center" wrapText="1"/>
      <protection/>
    </xf>
    <xf numFmtId="190" fontId="7" fillId="0" borderId="100" xfId="0" applyNumberFormat="1" applyFont="1" applyFill="1" applyBorder="1" applyAlignment="1" applyProtection="1">
      <alignment horizontal="center" vertical="center" wrapText="1"/>
      <protection/>
    </xf>
    <xf numFmtId="190" fontId="12" fillId="0" borderId="70" xfId="0" applyNumberFormat="1" applyFont="1" applyFill="1" applyBorder="1" applyAlignment="1">
      <alignment horizontal="center" vertical="center" wrapText="1"/>
    </xf>
    <xf numFmtId="49" fontId="7" fillId="0" borderId="105" xfId="0" applyNumberFormat="1" applyFont="1" applyFill="1" applyBorder="1" applyAlignment="1" applyProtection="1">
      <alignment horizontal="right" vertical="center" wrapText="1"/>
      <protection/>
    </xf>
    <xf numFmtId="0" fontId="0" fillId="0" borderId="102" xfId="0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189" fontId="2" fillId="0" borderId="60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05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195" fontId="7" fillId="0" borderId="105" xfId="0" applyNumberFormat="1" applyFont="1" applyFill="1" applyBorder="1" applyAlignment="1" applyProtection="1">
      <alignment horizontal="center" vertical="center"/>
      <protection/>
    </xf>
    <xf numFmtId="195" fontId="7" fillId="0" borderId="37" xfId="0" applyNumberFormat="1" applyFont="1" applyFill="1" applyBorder="1" applyAlignment="1" applyProtection="1">
      <alignment horizontal="center" vertical="center"/>
      <protection/>
    </xf>
    <xf numFmtId="195" fontId="7" fillId="0" borderId="102" xfId="0" applyNumberFormat="1" applyFont="1" applyFill="1" applyBorder="1" applyAlignment="1" applyProtection="1">
      <alignment horizontal="center" vertical="center"/>
      <protection/>
    </xf>
    <xf numFmtId="49" fontId="7" fillId="0" borderId="105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102" xfId="0" applyNumberFormat="1" applyFont="1" applyFill="1" applyBorder="1" applyAlignment="1" applyProtection="1">
      <alignment horizontal="center" vertical="center"/>
      <protection/>
    </xf>
    <xf numFmtId="49" fontId="7" fillId="0" borderId="105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188" fontId="2" fillId="0" borderId="60" xfId="0" applyNumberFormat="1" applyFont="1" applyFill="1" applyBorder="1" applyAlignment="1" applyProtection="1">
      <alignment horizontal="center" textRotation="90" wrapText="1"/>
      <protection/>
    </xf>
    <xf numFmtId="0" fontId="0" fillId="0" borderId="60" xfId="0" applyFill="1" applyBorder="1" applyAlignment="1">
      <alignment horizontal="center" textRotation="90" wrapText="1"/>
    </xf>
    <xf numFmtId="0" fontId="0" fillId="0" borderId="19" xfId="0" applyFill="1" applyBorder="1" applyAlignment="1">
      <alignment horizontal="center" textRotation="90" wrapText="1"/>
    </xf>
    <xf numFmtId="0" fontId="11" fillId="0" borderId="10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7" fillId="0" borderId="105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9" fontId="2" fillId="0" borderId="59" xfId="0" applyNumberFormat="1" applyFont="1" applyFill="1" applyBorder="1" applyAlignment="1" applyProtection="1">
      <alignment horizontal="center" vertical="center"/>
      <protection/>
    </xf>
    <xf numFmtId="189" fontId="2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188" fontId="16" fillId="0" borderId="101" xfId="0" applyNumberFormat="1" applyFont="1" applyFill="1" applyBorder="1" applyAlignment="1" applyProtection="1">
      <alignment horizontal="center" vertical="center"/>
      <protection/>
    </xf>
    <xf numFmtId="188" fontId="16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88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55" xfId="0" applyNumberFormat="1" applyFont="1" applyFill="1" applyBorder="1" applyAlignment="1" applyProtection="1">
      <alignment horizontal="center" vertical="center" wrapText="1"/>
      <protection/>
    </xf>
    <xf numFmtId="188" fontId="2" fillId="0" borderId="68" xfId="0" applyNumberFormat="1" applyFont="1" applyFill="1" applyBorder="1" applyAlignment="1" applyProtection="1">
      <alignment horizontal="center" textRotation="90" wrapText="1"/>
      <protection/>
    </xf>
    <xf numFmtId="188" fontId="2" fillId="0" borderId="58" xfId="0" applyNumberFormat="1" applyFont="1" applyFill="1" applyBorder="1" applyAlignment="1" applyProtection="1">
      <alignment horizontal="center" textRotation="90" wrapText="1"/>
      <protection/>
    </xf>
    <xf numFmtId="188" fontId="2" fillId="0" borderId="90" xfId="0" applyNumberFormat="1" applyFont="1" applyFill="1" applyBorder="1" applyAlignment="1" applyProtection="1">
      <alignment horizontal="center" textRotation="90" wrapText="1"/>
      <protection/>
    </xf>
    <xf numFmtId="0" fontId="2" fillId="0" borderId="31" xfId="0" applyNumberFormat="1" applyFont="1" applyFill="1" applyBorder="1" applyAlignment="1" applyProtection="1">
      <alignment horizontal="center" vertical="center" textRotation="90"/>
      <protection/>
    </xf>
    <xf numFmtId="0" fontId="2" fillId="0" borderId="44" xfId="0" applyNumberFormat="1" applyFont="1" applyFill="1" applyBorder="1" applyAlignment="1" applyProtection="1">
      <alignment horizontal="center" vertical="center" textRotation="90"/>
      <protection/>
    </xf>
    <xf numFmtId="0" fontId="2" fillId="0" borderId="56" xfId="0" applyNumberFormat="1" applyFont="1" applyFill="1" applyBorder="1" applyAlignment="1" applyProtection="1">
      <alignment horizontal="center" vertical="center" textRotation="90"/>
      <protection/>
    </xf>
    <xf numFmtId="188" fontId="2" fillId="0" borderId="113" xfId="0" applyNumberFormat="1" applyFont="1" applyFill="1" applyBorder="1" applyAlignment="1" applyProtection="1">
      <alignment horizontal="center" vertical="center"/>
      <protection/>
    </xf>
    <xf numFmtId="188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115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textRotation="90" wrapText="1"/>
      <protection/>
    </xf>
    <xf numFmtId="188" fontId="2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6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Fill="1" applyBorder="1" applyAlignment="1">
      <alignment horizontal="center" vertical="center" wrapText="1"/>
    </xf>
    <xf numFmtId="188" fontId="2" fillId="0" borderId="31" xfId="0" applyNumberFormat="1" applyFont="1" applyFill="1" applyBorder="1" applyAlignment="1" applyProtection="1">
      <alignment horizontal="center" vertical="center" wrapText="1"/>
      <protection/>
    </xf>
    <xf numFmtId="188" fontId="2" fillId="0" borderId="39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64" xfId="0" applyNumberFormat="1" applyFont="1" applyFill="1" applyBorder="1" applyAlignment="1" applyProtection="1">
      <alignment horizontal="center" vertical="center" wrapText="1"/>
      <protection/>
    </xf>
    <xf numFmtId="188" fontId="2" fillId="0" borderId="94" xfId="0" applyNumberFormat="1" applyFont="1" applyFill="1" applyBorder="1" applyAlignment="1" applyProtection="1">
      <alignment horizontal="center" vertical="center" wrapText="1"/>
      <protection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textRotation="90" wrapText="1"/>
      <protection/>
    </xf>
    <xf numFmtId="0" fontId="0" fillId="0" borderId="7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188" fontId="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>
      <alignment horizontal="center" vertical="center" textRotation="90" wrapText="1"/>
    </xf>
    <xf numFmtId="0" fontId="0" fillId="0" borderId="75" xfId="0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/>
    </xf>
    <xf numFmtId="0" fontId="2" fillId="0" borderId="69" xfId="0" applyNumberFormat="1" applyFont="1" applyFill="1" applyBorder="1" applyAlignment="1" applyProtection="1">
      <alignment horizontal="right" vertical="center"/>
      <protection/>
    </xf>
    <xf numFmtId="0" fontId="2" fillId="0" borderId="60" xfId="0" applyNumberFormat="1" applyFont="1" applyFill="1" applyBorder="1" applyAlignment="1" applyProtection="1">
      <alignment horizontal="right" vertical="center"/>
      <protection/>
    </xf>
    <xf numFmtId="0" fontId="2" fillId="0" borderId="67" xfId="0" applyNumberFormat="1" applyFont="1" applyFill="1" applyBorder="1" applyAlignment="1" applyProtection="1">
      <alignment horizontal="right" vertical="center"/>
      <protection/>
    </xf>
    <xf numFmtId="49" fontId="7" fillId="0" borderId="104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0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7" fillId="33" borderId="10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7" fillId="35" borderId="52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02" xfId="0" applyFont="1" applyFill="1" applyBorder="1" applyAlignment="1">
      <alignment horizontal="center" vertical="center"/>
    </xf>
    <xf numFmtId="0" fontId="7" fillId="35" borderId="110" xfId="0" applyFont="1" applyFill="1" applyBorder="1" applyAlignment="1">
      <alignment horizontal="right" vertical="center"/>
    </xf>
    <xf numFmtId="0" fontId="7" fillId="35" borderId="69" xfId="0" applyFont="1" applyFill="1" applyBorder="1" applyAlignment="1">
      <alignment horizontal="right" vertical="center"/>
    </xf>
    <xf numFmtId="0" fontId="2" fillId="35" borderId="105" xfId="0" applyFont="1" applyFill="1" applyBorder="1" applyAlignment="1">
      <alignment horizontal="right" vertical="center"/>
    </xf>
    <xf numFmtId="0" fontId="2" fillId="35" borderId="28" xfId="0" applyFont="1" applyFill="1" applyBorder="1" applyAlignment="1">
      <alignment horizontal="right" vertical="center"/>
    </xf>
    <xf numFmtId="0" fontId="2" fillId="36" borderId="105" xfId="0" applyFont="1" applyFill="1" applyBorder="1" applyAlignment="1">
      <alignment horizontal="right" vertical="center"/>
    </xf>
    <xf numFmtId="0" fontId="2" fillId="36" borderId="28" xfId="0" applyFont="1" applyFill="1" applyBorder="1" applyAlignment="1">
      <alignment horizontal="right" vertical="center"/>
    </xf>
    <xf numFmtId="49" fontId="7" fillId="0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1" fontId="7" fillId="37" borderId="12" xfId="0" applyNumberFormat="1" applyFont="1" applyFill="1" applyBorder="1" applyAlignment="1" applyProtection="1">
      <alignment horizontal="right" vertical="center"/>
      <protection/>
    </xf>
    <xf numFmtId="1" fontId="7" fillId="37" borderId="7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right" vertical="center"/>
    </xf>
    <xf numFmtId="0" fontId="2" fillId="0" borderId="34" xfId="0" applyNumberFormat="1" applyFont="1" applyFill="1" applyBorder="1" applyAlignment="1" applyProtection="1">
      <alignment horizontal="right" vertical="center"/>
      <protection/>
    </xf>
    <xf numFmtId="0" fontId="2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right" vertical="center" wrapText="1"/>
    </xf>
    <xf numFmtId="0" fontId="12" fillId="0" borderId="100" xfId="0" applyFont="1" applyFill="1" applyBorder="1" applyAlignment="1">
      <alignment horizontal="right" wrapText="1"/>
    </xf>
    <xf numFmtId="0" fontId="0" fillId="0" borderId="70" xfId="0" applyBorder="1" applyAlignment="1">
      <alignment wrapText="1"/>
    </xf>
    <xf numFmtId="0" fontId="7" fillId="0" borderId="6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80" zoomScaleNormal="50" zoomScaleSheetLayoutView="80" zoomScalePageLayoutView="0" workbookViewId="0" topLeftCell="A3">
      <selection activeCell="AN12" sqref="AN12"/>
    </sheetView>
  </sheetViews>
  <sheetFormatPr defaultColWidth="3.25390625" defaultRowHeight="12.75"/>
  <cols>
    <col min="1" max="1" width="4.875" style="1" customWidth="1"/>
    <col min="2" max="2" width="5.00390625" style="1" customWidth="1"/>
    <col min="3" max="3" width="4.375" style="1" customWidth="1"/>
    <col min="4" max="4" width="3.875" style="1" customWidth="1"/>
    <col min="5" max="5" width="4.00390625" style="1" customWidth="1"/>
    <col min="6" max="6" width="4.625" style="1" customWidth="1"/>
    <col min="7" max="7" width="6.625" style="1" customWidth="1"/>
    <col min="8" max="8" width="6.875" style="1" customWidth="1"/>
    <col min="9" max="9" width="6.00390625" style="1" customWidth="1"/>
    <col min="10" max="10" width="4.125" style="1" customWidth="1"/>
    <col min="11" max="11" width="5.625" style="1" customWidth="1"/>
    <col min="12" max="12" width="4.125" style="1" customWidth="1"/>
    <col min="13" max="13" width="4.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75390625" style="1" customWidth="1"/>
    <col min="18" max="18" width="4.00390625" style="1" customWidth="1"/>
    <col min="19" max="19" width="4.375" style="1" customWidth="1"/>
    <col min="20" max="21" width="4.125" style="1" customWidth="1"/>
    <col min="22" max="22" width="4.625" style="1" customWidth="1"/>
    <col min="23" max="23" width="4.125" style="1" customWidth="1"/>
    <col min="24" max="24" width="3.875" style="1" customWidth="1"/>
    <col min="25" max="26" width="3.75390625" style="1" customWidth="1"/>
    <col min="27" max="27" width="3.87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5.00390625" style="1" customWidth="1"/>
    <col min="35" max="35" width="4.25390625" style="1" customWidth="1"/>
    <col min="36" max="36" width="4.125" style="1" customWidth="1"/>
    <col min="37" max="37" width="3.75390625" style="1" customWidth="1"/>
    <col min="38" max="38" width="3.875" style="1" customWidth="1"/>
    <col min="39" max="39" width="5.25390625" style="1" customWidth="1"/>
    <col min="40" max="40" width="6.00390625" style="1" customWidth="1"/>
    <col min="41" max="41" width="5.25390625" style="1" customWidth="1"/>
    <col min="42" max="42" width="3.875" style="1" customWidth="1"/>
    <col min="43" max="45" width="4.00390625" style="1" customWidth="1"/>
    <col min="46" max="46" width="3.875" style="1" customWidth="1"/>
    <col min="47" max="49" width="4.00390625" style="1" customWidth="1"/>
    <col min="50" max="50" width="3.75390625" style="1" bestFit="1" customWidth="1"/>
    <col min="51" max="51" width="4.125" style="1" customWidth="1"/>
    <col min="52" max="52" width="4.00390625" style="1" customWidth="1"/>
    <col min="53" max="53" width="4.125" style="1" customWidth="1"/>
    <col min="54" max="16384" width="3.25390625" style="1" customWidth="1"/>
  </cols>
  <sheetData>
    <row r="1" spans="1:53" ht="26.25">
      <c r="A1" s="650" t="s">
        <v>88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94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653"/>
      <c r="AV1" s="653"/>
      <c r="AW1" s="653"/>
      <c r="AX1" s="653"/>
      <c r="AY1" s="653"/>
      <c r="AZ1" s="653"/>
      <c r="BA1" s="653"/>
    </row>
    <row r="2" spans="1:53" ht="26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655" t="s">
        <v>46</v>
      </c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595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</row>
    <row r="3" spans="1:53" ht="26.25">
      <c r="A3" s="654" t="s">
        <v>30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591" t="s">
        <v>17</v>
      </c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</row>
    <row r="4" spans="1:53" ht="26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635" t="s">
        <v>47</v>
      </c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</row>
    <row r="5" spans="1:53" s="3" customFormat="1" ht="26.25" customHeight="1">
      <c r="A5" s="650" t="s">
        <v>161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34" t="s">
        <v>39</v>
      </c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76"/>
      <c r="AL5" s="76"/>
      <c r="AM5" s="76"/>
      <c r="AN5" s="76"/>
      <c r="AO5" s="76"/>
      <c r="AP5" s="73"/>
      <c r="AQ5" s="76"/>
      <c r="AR5" s="76"/>
      <c r="AS5" s="595" t="s">
        <v>91</v>
      </c>
      <c r="AT5" s="595"/>
      <c r="AU5" s="595"/>
      <c r="AV5" s="595"/>
      <c r="AW5" s="595"/>
      <c r="AX5" s="595"/>
      <c r="AY5" s="595"/>
      <c r="AZ5" s="595"/>
      <c r="BA5" s="595"/>
    </row>
    <row r="6" spans="1:53" s="3" customFormat="1" ht="22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595" t="s">
        <v>87</v>
      </c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76"/>
      <c r="AL6" s="76"/>
      <c r="AM6" s="76"/>
      <c r="AN6" s="76"/>
      <c r="AO6" s="76"/>
      <c r="AP6" s="76"/>
      <c r="AQ6" s="76"/>
      <c r="AR6" s="76"/>
      <c r="AS6" s="595" t="s">
        <v>92</v>
      </c>
      <c r="AT6" s="595"/>
      <c r="AU6" s="595"/>
      <c r="AV6" s="595"/>
      <c r="AW6" s="595"/>
      <c r="AX6" s="595"/>
      <c r="AY6" s="595"/>
      <c r="AZ6" s="595"/>
      <c r="BA6" s="595"/>
    </row>
    <row r="7" spans="1:53" s="3" customFormat="1" ht="18.75" customHeight="1">
      <c r="A7" s="650" t="s">
        <v>89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596" t="s">
        <v>162</v>
      </c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5" t="s">
        <v>166</v>
      </c>
      <c r="AT7" s="595"/>
      <c r="AU7" s="595"/>
      <c r="AV7" s="595"/>
      <c r="AW7" s="595"/>
      <c r="AX7" s="595"/>
      <c r="AY7" s="595"/>
      <c r="AZ7" s="595"/>
      <c r="BA7" s="595"/>
    </row>
    <row r="8" spans="1:54" s="3" customFormat="1" ht="18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596" t="s">
        <v>163</v>
      </c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5" t="s">
        <v>71</v>
      </c>
      <c r="AT8" s="595"/>
      <c r="AU8" s="595"/>
      <c r="AV8" s="595"/>
      <c r="AW8" s="595"/>
      <c r="AX8" s="595"/>
      <c r="AY8" s="595"/>
      <c r="AZ8" s="595"/>
      <c r="BA8" s="595"/>
      <c r="BB8" s="63"/>
    </row>
    <row r="9" spans="1:54" s="3" customFormat="1" ht="18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596" t="s">
        <v>232</v>
      </c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5"/>
      <c r="AT9" s="595"/>
      <c r="AU9" s="595"/>
      <c r="AV9" s="595"/>
      <c r="AW9" s="595"/>
      <c r="AX9" s="595"/>
      <c r="AY9" s="595"/>
      <c r="AZ9" s="595"/>
      <c r="BA9" s="595"/>
      <c r="BB9" s="57"/>
    </row>
    <row r="10" spans="1:54" s="3" customFormat="1" ht="18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596" t="s">
        <v>233</v>
      </c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78"/>
      <c r="AT10" s="78"/>
      <c r="AU10" s="78"/>
      <c r="AV10" s="78"/>
      <c r="AW10" s="78"/>
      <c r="AX10" s="78"/>
      <c r="AY10" s="78"/>
      <c r="AZ10" s="78"/>
      <c r="BA10" s="78"/>
      <c r="BB10" s="57"/>
    </row>
    <row r="11" spans="1:54" s="3" customFormat="1" ht="21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634" t="s">
        <v>90</v>
      </c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78"/>
      <c r="AT11" s="78"/>
      <c r="AU11" s="78"/>
      <c r="AV11" s="78"/>
      <c r="AW11" s="78"/>
      <c r="AX11" s="78"/>
      <c r="AY11" s="78"/>
      <c r="AZ11" s="78"/>
      <c r="BA11" s="78"/>
      <c r="BB11" s="57"/>
    </row>
    <row r="12" spans="1:54" s="3" customFormat="1" ht="18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57"/>
    </row>
    <row r="13" spans="1:53" s="3" customFormat="1" ht="18.75">
      <c r="A13" s="636" t="s">
        <v>93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</row>
    <row r="14" spans="1:53" ht="11.25" customHeight="1" thickBo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81"/>
      <c r="S14" s="81"/>
      <c r="T14" s="81"/>
      <c r="U14" s="81"/>
      <c r="V14" s="81"/>
      <c r="W14" s="80"/>
      <c r="X14" s="80"/>
      <c r="Y14" s="80"/>
      <c r="Z14" s="80"/>
      <c r="AA14" s="80"/>
      <c r="AB14" s="80"/>
      <c r="AC14" s="80"/>
      <c r="AD14" s="80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2"/>
      <c r="AR14" s="82"/>
      <c r="AS14" s="82"/>
      <c r="AT14" s="80"/>
      <c r="AU14" s="80"/>
      <c r="AV14" s="80"/>
      <c r="AW14" s="80"/>
      <c r="AX14" s="80"/>
      <c r="AY14" s="80"/>
      <c r="AZ14" s="80"/>
      <c r="BA14" s="80"/>
    </row>
    <row r="15" spans="1:53" ht="19.5" customHeight="1" thickBot="1">
      <c r="A15" s="637" t="s">
        <v>12</v>
      </c>
      <c r="B15" s="648" t="s">
        <v>0</v>
      </c>
      <c r="C15" s="643"/>
      <c r="D15" s="643"/>
      <c r="E15" s="644"/>
      <c r="F15" s="648" t="s">
        <v>1</v>
      </c>
      <c r="G15" s="643"/>
      <c r="H15" s="643"/>
      <c r="I15" s="644"/>
      <c r="J15" s="648" t="s">
        <v>2</v>
      </c>
      <c r="K15" s="643"/>
      <c r="L15" s="643"/>
      <c r="M15" s="644"/>
      <c r="N15" s="631" t="s">
        <v>3</v>
      </c>
      <c r="O15" s="632"/>
      <c r="P15" s="632"/>
      <c r="Q15" s="632"/>
      <c r="R15" s="633"/>
      <c r="S15" s="631" t="s">
        <v>4</v>
      </c>
      <c r="T15" s="632"/>
      <c r="U15" s="632"/>
      <c r="V15" s="632"/>
      <c r="W15" s="633"/>
      <c r="X15" s="631" t="s">
        <v>5</v>
      </c>
      <c r="Y15" s="632"/>
      <c r="Z15" s="632"/>
      <c r="AA15" s="633"/>
      <c r="AB15" s="631" t="s">
        <v>6</v>
      </c>
      <c r="AC15" s="632"/>
      <c r="AD15" s="632"/>
      <c r="AE15" s="633"/>
      <c r="AF15" s="631" t="s">
        <v>7</v>
      </c>
      <c r="AG15" s="632"/>
      <c r="AH15" s="632"/>
      <c r="AI15" s="632"/>
      <c r="AJ15" s="631" t="s">
        <v>8</v>
      </c>
      <c r="AK15" s="632"/>
      <c r="AL15" s="632"/>
      <c r="AM15" s="632"/>
      <c r="AN15" s="633"/>
      <c r="AO15" s="631" t="s">
        <v>9</v>
      </c>
      <c r="AP15" s="632"/>
      <c r="AQ15" s="632"/>
      <c r="AR15" s="633"/>
      <c r="AS15" s="642" t="s">
        <v>10</v>
      </c>
      <c r="AT15" s="643"/>
      <c r="AU15" s="643"/>
      <c r="AV15" s="644"/>
      <c r="AW15" s="632" t="s">
        <v>11</v>
      </c>
      <c r="AX15" s="632"/>
      <c r="AY15" s="632"/>
      <c r="AZ15" s="632"/>
      <c r="BA15" s="633"/>
    </row>
    <row r="16" spans="1:53" ht="19.5" customHeight="1" thickBot="1">
      <c r="A16" s="638"/>
      <c r="B16" s="321">
        <v>1</v>
      </c>
      <c r="C16" s="322">
        <v>2</v>
      </c>
      <c r="D16" s="322">
        <v>3</v>
      </c>
      <c r="E16" s="323">
        <v>4</v>
      </c>
      <c r="F16" s="321">
        <v>5</v>
      </c>
      <c r="G16" s="322">
        <v>6</v>
      </c>
      <c r="H16" s="322">
        <v>7</v>
      </c>
      <c r="I16" s="323">
        <v>8</v>
      </c>
      <c r="J16" s="321">
        <v>9</v>
      </c>
      <c r="K16" s="322">
        <v>10</v>
      </c>
      <c r="L16" s="322">
        <v>11</v>
      </c>
      <c r="M16" s="323">
        <v>12</v>
      </c>
      <c r="N16" s="321">
        <v>13</v>
      </c>
      <c r="O16" s="322">
        <v>14</v>
      </c>
      <c r="P16" s="322">
        <v>15</v>
      </c>
      <c r="Q16" s="322">
        <v>16</v>
      </c>
      <c r="R16" s="323">
        <v>17</v>
      </c>
      <c r="S16" s="332">
        <v>18</v>
      </c>
      <c r="T16" s="333">
        <v>19</v>
      </c>
      <c r="U16" s="333">
        <v>20</v>
      </c>
      <c r="V16" s="333">
        <v>21</v>
      </c>
      <c r="W16" s="334">
        <v>22</v>
      </c>
      <c r="X16" s="324">
        <v>23</v>
      </c>
      <c r="Y16" s="322">
        <v>24</v>
      </c>
      <c r="Z16" s="322">
        <v>25</v>
      </c>
      <c r="AA16" s="323">
        <v>26</v>
      </c>
      <c r="AB16" s="321">
        <v>27</v>
      </c>
      <c r="AC16" s="322">
        <v>28</v>
      </c>
      <c r="AD16" s="322">
        <v>29</v>
      </c>
      <c r="AE16" s="323">
        <v>30</v>
      </c>
      <c r="AF16" s="321">
        <v>31</v>
      </c>
      <c r="AG16" s="322">
        <v>32</v>
      </c>
      <c r="AH16" s="322">
        <v>33</v>
      </c>
      <c r="AI16" s="323">
        <v>34</v>
      </c>
      <c r="AJ16" s="332">
        <v>35</v>
      </c>
      <c r="AK16" s="333">
        <v>36</v>
      </c>
      <c r="AL16" s="333">
        <v>37</v>
      </c>
      <c r="AM16" s="333">
        <v>38</v>
      </c>
      <c r="AN16" s="334">
        <v>39</v>
      </c>
      <c r="AO16" s="324">
        <v>40</v>
      </c>
      <c r="AP16" s="322">
        <v>41</v>
      </c>
      <c r="AQ16" s="322">
        <v>42</v>
      </c>
      <c r="AR16" s="323">
        <v>43</v>
      </c>
      <c r="AS16" s="324">
        <v>44</v>
      </c>
      <c r="AT16" s="322">
        <v>45</v>
      </c>
      <c r="AU16" s="322">
        <v>46</v>
      </c>
      <c r="AV16" s="323">
        <v>47</v>
      </c>
      <c r="AW16" s="324">
        <v>48</v>
      </c>
      <c r="AX16" s="322">
        <v>49</v>
      </c>
      <c r="AY16" s="322">
        <v>50</v>
      </c>
      <c r="AZ16" s="322">
        <v>51</v>
      </c>
      <c r="BA16" s="323">
        <v>52</v>
      </c>
    </row>
    <row r="17" spans="1:53" ht="19.5" customHeight="1" thickBot="1">
      <c r="A17" s="83">
        <v>1</v>
      </c>
      <c r="B17" s="84" t="s">
        <v>31</v>
      </c>
      <c r="C17" s="85" t="s">
        <v>41</v>
      </c>
      <c r="D17" s="85"/>
      <c r="E17" s="86"/>
      <c r="F17" s="87"/>
      <c r="G17" s="85"/>
      <c r="H17" s="85"/>
      <c r="I17" s="88"/>
      <c r="J17" s="84"/>
      <c r="K17" s="85"/>
      <c r="L17" s="85"/>
      <c r="M17" s="86"/>
      <c r="N17" s="87"/>
      <c r="O17" s="85"/>
      <c r="P17" s="85" t="s">
        <v>18</v>
      </c>
      <c r="Q17" s="85" t="s">
        <v>42</v>
      </c>
      <c r="R17" s="88" t="s">
        <v>31</v>
      </c>
      <c r="S17" s="84" t="s">
        <v>81</v>
      </c>
      <c r="T17" s="85"/>
      <c r="U17" s="85"/>
      <c r="V17" s="85"/>
      <c r="W17" s="86"/>
      <c r="X17" s="87"/>
      <c r="Y17" s="85"/>
      <c r="Z17" s="85"/>
      <c r="AA17" s="88"/>
      <c r="AB17" s="84" t="s">
        <v>43</v>
      </c>
      <c r="AC17" s="85" t="s">
        <v>18</v>
      </c>
      <c r="AD17" s="85" t="s">
        <v>20</v>
      </c>
      <c r="AE17" s="86" t="s">
        <v>20</v>
      </c>
      <c r="AF17" s="87" t="s">
        <v>20</v>
      </c>
      <c r="AG17" s="85" t="s">
        <v>13</v>
      </c>
      <c r="AH17" s="85" t="s">
        <v>13</v>
      </c>
      <c r="AI17" s="88" t="s">
        <v>13</v>
      </c>
      <c r="AJ17" s="84" t="s">
        <v>13</v>
      </c>
      <c r="AK17" s="85" t="s">
        <v>13</v>
      </c>
      <c r="AL17" s="85" t="s">
        <v>13</v>
      </c>
      <c r="AM17" s="85" t="s">
        <v>13</v>
      </c>
      <c r="AN17" s="86" t="s">
        <v>13</v>
      </c>
      <c r="AO17" s="87" t="s">
        <v>13</v>
      </c>
      <c r="AP17" s="85" t="s">
        <v>13</v>
      </c>
      <c r="AQ17" s="85" t="s">
        <v>44</v>
      </c>
      <c r="AR17" s="88" t="s">
        <v>44</v>
      </c>
      <c r="AS17" s="592"/>
      <c r="AT17" s="593"/>
      <c r="AU17" s="593"/>
      <c r="AV17" s="593"/>
      <c r="AW17" s="593"/>
      <c r="AX17" s="593"/>
      <c r="AY17" s="593"/>
      <c r="AZ17" s="593"/>
      <c r="BA17" s="594"/>
    </row>
    <row r="18" spans="1:53" ht="12" customHeight="1">
      <c r="A18" s="79"/>
      <c r="B18" s="89"/>
      <c r="C18" s="89"/>
      <c r="D18" s="89"/>
      <c r="E18" s="89"/>
      <c r="F18" s="9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90"/>
      <c r="W18" s="80"/>
      <c r="X18" s="89"/>
      <c r="Y18" s="89"/>
      <c r="Z18" s="89"/>
      <c r="AA18" s="89"/>
      <c r="AB18" s="89"/>
      <c r="AC18" s="80"/>
      <c r="AD18" s="80"/>
      <c r="AE18" s="80"/>
      <c r="AF18" s="91"/>
      <c r="AG18" s="80"/>
      <c r="AH18" s="80"/>
      <c r="AI18" s="80"/>
      <c r="AJ18" s="80"/>
      <c r="AK18" s="80"/>
      <c r="AL18" s="80"/>
      <c r="AM18" s="80"/>
      <c r="AN18" s="89"/>
      <c r="AO18" s="80"/>
      <c r="AP18" s="80"/>
      <c r="AQ18" s="80"/>
      <c r="AR18" s="80"/>
      <c r="AS18" s="89"/>
      <c r="AT18" s="92"/>
      <c r="AU18" s="93"/>
      <c r="AV18" s="93"/>
      <c r="AW18" s="92"/>
      <c r="AX18" s="89"/>
      <c r="AY18" s="89"/>
      <c r="AZ18" s="89"/>
      <c r="BA18" s="92"/>
    </row>
    <row r="19" spans="1:53" ht="19.5" customHeight="1">
      <c r="A19" s="639" t="s">
        <v>164</v>
      </c>
      <c r="B19" s="639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  <c r="AQ19" s="639"/>
      <c r="AR19" s="639"/>
      <c r="AS19" s="639"/>
      <c r="AT19" s="639"/>
      <c r="AU19" s="639"/>
      <c r="AV19" s="639"/>
      <c r="AW19" s="639"/>
      <c r="AX19" s="639"/>
      <c r="AY19" s="639"/>
      <c r="AZ19" s="639"/>
      <c r="BA19" s="639"/>
    </row>
    <row r="20" spans="1:53" ht="19.5" customHeight="1">
      <c r="A20" s="94"/>
      <c r="B20" s="94"/>
      <c r="C20" s="94"/>
      <c r="D20" s="94"/>
      <c r="E20" s="94"/>
      <c r="F20" s="95"/>
      <c r="G20" s="95"/>
      <c r="H20" s="95"/>
      <c r="I20" s="95"/>
      <c r="J20" s="95"/>
      <c r="K20" s="94"/>
      <c r="L20" s="94"/>
      <c r="M20" s="96"/>
      <c r="N20" s="96"/>
      <c r="O20" s="96"/>
      <c r="P20" s="96"/>
      <c r="Q20" s="96"/>
      <c r="R20" s="94"/>
      <c r="S20" s="73"/>
      <c r="T20" s="73"/>
      <c r="U20" s="96"/>
      <c r="V20" s="96"/>
      <c r="W20" s="96"/>
      <c r="X20" s="96"/>
      <c r="Y20" s="96"/>
      <c r="Z20" s="96"/>
      <c r="AA20" s="73"/>
      <c r="AB20" s="73"/>
      <c r="AC20" s="77"/>
      <c r="AD20" s="77"/>
      <c r="AE20" s="77"/>
      <c r="AF20" s="77"/>
      <c r="AG20" s="73"/>
      <c r="AH20" s="73"/>
      <c r="AI20" s="96"/>
      <c r="AJ20" s="96"/>
      <c r="AK20" s="96"/>
      <c r="AL20" s="96"/>
      <c r="AM20" s="73"/>
      <c r="AN20" s="73"/>
      <c r="AO20" s="97"/>
      <c r="AP20" s="97"/>
      <c r="AQ20" s="97"/>
      <c r="AR20" s="97"/>
      <c r="AS20" s="73"/>
      <c r="AT20" s="73"/>
      <c r="AU20" s="97"/>
      <c r="AV20" s="97"/>
      <c r="AW20" s="97"/>
      <c r="AX20" s="97"/>
      <c r="AY20" s="97"/>
      <c r="AZ20" s="73"/>
      <c r="BA20" s="73"/>
    </row>
    <row r="21" spans="1:55" ht="19.5" customHeight="1">
      <c r="A21" s="567" t="s">
        <v>96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98"/>
      <c r="AA21" s="575" t="s">
        <v>94</v>
      </c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98"/>
      <c r="AM21" s="635" t="s">
        <v>95</v>
      </c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1"/>
      <c r="BC21" s="61"/>
    </row>
    <row r="22" spans="1:53" ht="19.5" customHeight="1" thickBo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73"/>
    </row>
    <row r="23" spans="1:53" ht="19.5" customHeight="1" thickBot="1">
      <c r="A23" s="646" t="s">
        <v>12</v>
      </c>
      <c r="B23" s="582"/>
      <c r="C23" s="649" t="s">
        <v>14</v>
      </c>
      <c r="D23" s="581"/>
      <c r="E23" s="581"/>
      <c r="F23" s="582"/>
      <c r="G23" s="580" t="s">
        <v>77</v>
      </c>
      <c r="H23" s="581"/>
      <c r="I23" s="582"/>
      <c r="J23" s="580" t="s">
        <v>19</v>
      </c>
      <c r="K23" s="581"/>
      <c r="L23" s="581"/>
      <c r="M23" s="582"/>
      <c r="N23" s="580" t="s">
        <v>72</v>
      </c>
      <c r="O23" s="581"/>
      <c r="P23" s="582"/>
      <c r="Q23" s="580" t="s">
        <v>73</v>
      </c>
      <c r="R23" s="584"/>
      <c r="S23" s="585"/>
      <c r="T23" s="580" t="s">
        <v>16</v>
      </c>
      <c r="U23" s="581"/>
      <c r="V23" s="582"/>
      <c r="W23" s="580" t="s">
        <v>53</v>
      </c>
      <c r="X23" s="581"/>
      <c r="Y23" s="641"/>
      <c r="Z23" s="101"/>
      <c r="AA23" s="597" t="s">
        <v>74</v>
      </c>
      <c r="AB23" s="598"/>
      <c r="AC23" s="598"/>
      <c r="AD23" s="598"/>
      <c r="AE23" s="598"/>
      <c r="AF23" s="622" t="s">
        <v>36</v>
      </c>
      <c r="AG23" s="623"/>
      <c r="AH23" s="623"/>
      <c r="AI23" s="622" t="s">
        <v>54</v>
      </c>
      <c r="AJ23" s="625"/>
      <c r="AK23" s="626"/>
      <c r="AL23" s="102"/>
      <c r="AM23" s="602" t="s">
        <v>55</v>
      </c>
      <c r="AN23" s="603"/>
      <c r="AO23" s="604"/>
      <c r="AP23" s="611" t="s">
        <v>56</v>
      </c>
      <c r="AQ23" s="603"/>
      <c r="AR23" s="603"/>
      <c r="AS23" s="603"/>
      <c r="AT23" s="603"/>
      <c r="AU23" s="603"/>
      <c r="AV23" s="603"/>
      <c r="AW23" s="604"/>
      <c r="AX23" s="611" t="s">
        <v>36</v>
      </c>
      <c r="AY23" s="614"/>
      <c r="AZ23" s="614"/>
      <c r="BA23" s="615"/>
    </row>
    <row r="24" spans="1:53" ht="19.5" customHeight="1" thickBot="1">
      <c r="A24" s="647"/>
      <c r="B24" s="582"/>
      <c r="C24" s="583"/>
      <c r="D24" s="581"/>
      <c r="E24" s="581"/>
      <c r="F24" s="582"/>
      <c r="G24" s="583"/>
      <c r="H24" s="581"/>
      <c r="I24" s="582"/>
      <c r="J24" s="583"/>
      <c r="K24" s="581"/>
      <c r="L24" s="581"/>
      <c r="M24" s="582"/>
      <c r="N24" s="583"/>
      <c r="O24" s="581"/>
      <c r="P24" s="582"/>
      <c r="Q24" s="586"/>
      <c r="R24" s="584"/>
      <c r="S24" s="585"/>
      <c r="T24" s="583"/>
      <c r="U24" s="581"/>
      <c r="V24" s="582"/>
      <c r="W24" s="583"/>
      <c r="X24" s="581"/>
      <c r="Y24" s="641"/>
      <c r="Z24" s="101"/>
      <c r="AA24" s="599"/>
      <c r="AB24" s="574"/>
      <c r="AC24" s="574"/>
      <c r="AD24" s="574"/>
      <c r="AE24" s="574"/>
      <c r="AF24" s="624"/>
      <c r="AG24" s="624"/>
      <c r="AH24" s="624"/>
      <c r="AI24" s="627"/>
      <c r="AJ24" s="627"/>
      <c r="AK24" s="628"/>
      <c r="AL24" s="103"/>
      <c r="AM24" s="605"/>
      <c r="AN24" s="606"/>
      <c r="AO24" s="607"/>
      <c r="AP24" s="612"/>
      <c r="AQ24" s="606"/>
      <c r="AR24" s="606"/>
      <c r="AS24" s="606"/>
      <c r="AT24" s="606"/>
      <c r="AU24" s="606"/>
      <c r="AV24" s="606"/>
      <c r="AW24" s="607"/>
      <c r="AX24" s="616"/>
      <c r="AY24" s="617"/>
      <c r="AZ24" s="617"/>
      <c r="BA24" s="618"/>
    </row>
    <row r="25" spans="1:53" ht="37.5" customHeight="1" thickBot="1">
      <c r="A25" s="647"/>
      <c r="B25" s="582"/>
      <c r="C25" s="583"/>
      <c r="D25" s="581"/>
      <c r="E25" s="581"/>
      <c r="F25" s="582"/>
      <c r="G25" s="583"/>
      <c r="H25" s="581"/>
      <c r="I25" s="582"/>
      <c r="J25" s="583"/>
      <c r="K25" s="581"/>
      <c r="L25" s="581"/>
      <c r="M25" s="582"/>
      <c r="N25" s="583"/>
      <c r="O25" s="581"/>
      <c r="P25" s="582"/>
      <c r="Q25" s="586"/>
      <c r="R25" s="584"/>
      <c r="S25" s="585"/>
      <c r="T25" s="583"/>
      <c r="U25" s="581"/>
      <c r="V25" s="582"/>
      <c r="W25" s="583"/>
      <c r="X25" s="581"/>
      <c r="Y25" s="641"/>
      <c r="Z25" s="101"/>
      <c r="AA25" s="629" t="s">
        <v>57</v>
      </c>
      <c r="AB25" s="630"/>
      <c r="AC25" s="630"/>
      <c r="AD25" s="630"/>
      <c r="AE25" s="630"/>
      <c r="AF25" s="587">
        <v>3</v>
      </c>
      <c r="AG25" s="588"/>
      <c r="AH25" s="589"/>
      <c r="AI25" s="587">
        <v>3</v>
      </c>
      <c r="AJ25" s="588"/>
      <c r="AK25" s="640"/>
      <c r="AL25" s="103"/>
      <c r="AM25" s="608"/>
      <c r="AN25" s="609"/>
      <c r="AO25" s="610"/>
      <c r="AP25" s="613"/>
      <c r="AQ25" s="609"/>
      <c r="AR25" s="609"/>
      <c r="AS25" s="609"/>
      <c r="AT25" s="609"/>
      <c r="AU25" s="609"/>
      <c r="AV25" s="609"/>
      <c r="AW25" s="610"/>
      <c r="AX25" s="619"/>
      <c r="AY25" s="620"/>
      <c r="AZ25" s="620"/>
      <c r="BA25" s="621"/>
    </row>
    <row r="26" spans="1:53" ht="60.75" customHeight="1" thickBot="1">
      <c r="A26" s="568">
        <v>1</v>
      </c>
      <c r="B26" s="569"/>
      <c r="C26" s="554">
        <v>21</v>
      </c>
      <c r="D26" s="570"/>
      <c r="E26" s="570"/>
      <c r="F26" s="569"/>
      <c r="G26" s="554">
        <v>6</v>
      </c>
      <c r="H26" s="570"/>
      <c r="I26" s="569"/>
      <c r="J26" s="554">
        <v>3</v>
      </c>
      <c r="K26" s="570"/>
      <c r="L26" s="570"/>
      <c r="M26" s="569"/>
      <c r="N26" s="554">
        <v>10</v>
      </c>
      <c r="O26" s="570"/>
      <c r="P26" s="569"/>
      <c r="Q26" s="576">
        <v>2</v>
      </c>
      <c r="R26" s="577"/>
      <c r="S26" s="578"/>
      <c r="T26" s="554">
        <v>1</v>
      </c>
      <c r="U26" s="555"/>
      <c r="V26" s="579"/>
      <c r="W26" s="554">
        <f>C26+G26+J26+N26+Q26+T26</f>
        <v>43</v>
      </c>
      <c r="X26" s="555"/>
      <c r="Y26" s="556"/>
      <c r="Z26" s="101"/>
      <c r="AA26" s="557" t="s">
        <v>22</v>
      </c>
      <c r="AB26" s="558"/>
      <c r="AC26" s="558"/>
      <c r="AD26" s="558"/>
      <c r="AE26" s="558"/>
      <c r="AF26" s="571">
        <v>3</v>
      </c>
      <c r="AG26" s="572"/>
      <c r="AH26" s="574"/>
      <c r="AI26" s="571">
        <v>10</v>
      </c>
      <c r="AJ26" s="572"/>
      <c r="AK26" s="573"/>
      <c r="AL26" s="103"/>
      <c r="AM26" s="562" t="s">
        <v>45</v>
      </c>
      <c r="AN26" s="563"/>
      <c r="AO26" s="564"/>
      <c r="AP26" s="559" t="s">
        <v>165</v>
      </c>
      <c r="AQ26" s="560"/>
      <c r="AR26" s="560"/>
      <c r="AS26" s="560"/>
      <c r="AT26" s="560"/>
      <c r="AU26" s="560"/>
      <c r="AV26" s="560"/>
      <c r="AW26" s="561"/>
      <c r="AX26" s="559">
        <v>3</v>
      </c>
      <c r="AY26" s="565"/>
      <c r="AZ26" s="565"/>
      <c r="BA26" s="566"/>
    </row>
    <row r="27" spans="1:53" ht="19.5" customHeight="1">
      <c r="A27" s="550"/>
      <c r="B27" s="551"/>
      <c r="C27" s="550"/>
      <c r="D27" s="551"/>
      <c r="E27" s="551"/>
      <c r="F27" s="551"/>
      <c r="G27" s="550"/>
      <c r="H27" s="551"/>
      <c r="I27" s="551"/>
      <c r="J27" s="550"/>
      <c r="K27" s="551"/>
      <c r="L27" s="551"/>
      <c r="M27" s="551"/>
      <c r="N27" s="550"/>
      <c r="O27" s="551"/>
      <c r="P27" s="551"/>
      <c r="Q27" s="552"/>
      <c r="R27" s="553"/>
      <c r="S27" s="553"/>
      <c r="T27" s="550"/>
      <c r="U27" s="551"/>
      <c r="V27" s="551"/>
      <c r="W27" s="550"/>
      <c r="X27" s="551"/>
      <c r="Y27" s="551"/>
      <c r="Z27" s="101"/>
      <c r="AA27" s="104"/>
      <c r="AB27" s="105"/>
      <c r="AC27" s="105"/>
      <c r="AD27" s="105"/>
      <c r="AE27" s="105"/>
      <c r="AF27" s="95"/>
      <c r="AG27" s="106"/>
      <c r="AH27" s="107"/>
      <c r="AI27" s="95"/>
      <c r="AJ27" s="106"/>
      <c r="AK27" s="107"/>
      <c r="AL27" s="108"/>
      <c r="AM27" s="95"/>
      <c r="AN27" s="95"/>
      <c r="AO27" s="95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10"/>
    </row>
    <row r="28" spans="1:53" ht="20.25">
      <c r="A28" s="94"/>
      <c r="B28" s="94"/>
      <c r="C28" s="94"/>
      <c r="D28" s="94"/>
      <c r="E28" s="94"/>
      <c r="F28" s="95"/>
      <c r="G28" s="95"/>
      <c r="H28" s="95"/>
      <c r="I28" s="95"/>
      <c r="J28" s="95"/>
      <c r="K28" s="90"/>
      <c r="L28" s="90"/>
      <c r="M28" s="95"/>
      <c r="N28" s="95"/>
      <c r="O28" s="95"/>
      <c r="P28" s="95"/>
      <c r="Q28" s="95"/>
      <c r="R28" s="90"/>
      <c r="S28" s="94"/>
      <c r="T28" s="80"/>
      <c r="U28" s="95"/>
      <c r="V28" s="98"/>
      <c r="W28" s="95"/>
      <c r="X28" s="95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95"/>
      <c r="AJ28" s="95"/>
      <c r="AK28" s="95"/>
      <c r="AL28" s="95"/>
      <c r="AM28" s="80"/>
      <c r="AN28" s="80"/>
      <c r="AO28" s="111"/>
      <c r="AP28" s="111"/>
      <c r="AQ28" s="111"/>
      <c r="AR28" s="111"/>
      <c r="AS28" s="80"/>
      <c r="AT28" s="80"/>
      <c r="AU28" s="111"/>
      <c r="AV28" s="111"/>
      <c r="AW28" s="111"/>
      <c r="AX28" s="111"/>
      <c r="AY28" s="111"/>
      <c r="AZ28" s="80"/>
      <c r="BA28" s="73"/>
    </row>
    <row r="29" spans="6:53" ht="19.5" customHeight="1">
      <c r="F29" s="43"/>
      <c r="G29" s="43"/>
      <c r="H29" s="43"/>
      <c r="I29" s="43"/>
      <c r="J29" s="43"/>
      <c r="M29" s="56"/>
      <c r="N29" s="56"/>
      <c r="O29" s="56"/>
      <c r="P29" s="56"/>
      <c r="Q29" s="56"/>
      <c r="S29" s="3"/>
      <c r="T29" s="3"/>
      <c r="U29" s="43"/>
      <c r="V29" s="43"/>
      <c r="W29" s="43"/>
      <c r="X29" s="43"/>
      <c r="Y29" s="43"/>
      <c r="Z29" s="43"/>
      <c r="AA29" s="3"/>
      <c r="AB29" s="3"/>
      <c r="AC29" s="27"/>
      <c r="AD29" s="27"/>
      <c r="AE29" s="27"/>
      <c r="AF29" s="27"/>
      <c r="AG29" s="3"/>
      <c r="AH29" s="3"/>
      <c r="AI29" s="43"/>
      <c r="AJ29" s="43"/>
      <c r="AK29" s="43"/>
      <c r="AL29" s="43"/>
      <c r="AM29" s="3"/>
      <c r="AN29" s="3"/>
      <c r="AO29" s="58"/>
      <c r="AP29" s="58"/>
      <c r="AQ29" s="58"/>
      <c r="AR29" s="58"/>
      <c r="AS29" s="3"/>
      <c r="AT29" s="3"/>
      <c r="AU29" s="55"/>
      <c r="AV29" s="55"/>
      <c r="AW29" s="55"/>
      <c r="AX29" s="55"/>
      <c r="AY29" s="55"/>
      <c r="AZ29" s="3"/>
      <c r="BA29" s="3"/>
    </row>
    <row r="30" spans="6:53" ht="19.5" customHeight="1">
      <c r="F30" s="43"/>
      <c r="G30" s="43"/>
      <c r="H30" s="43"/>
      <c r="I30" s="43"/>
      <c r="J30" s="43"/>
      <c r="M30" s="43"/>
      <c r="N30" s="43"/>
      <c r="O30" s="43"/>
      <c r="P30" s="43"/>
      <c r="Q30" s="43"/>
      <c r="R30" s="2"/>
      <c r="S30" s="25"/>
      <c r="T30" s="25"/>
      <c r="U30" s="43"/>
      <c r="V30" s="43"/>
      <c r="W30" s="43"/>
      <c r="X30" s="43"/>
      <c r="Y30" s="43"/>
      <c r="Z30" s="43"/>
      <c r="AA30" s="25"/>
      <c r="AB30" s="25"/>
      <c r="AC30" s="27"/>
      <c r="AD30" s="27"/>
      <c r="AE30" s="27"/>
      <c r="AF30" s="27"/>
      <c r="AG30" s="25"/>
      <c r="AH30" s="25"/>
      <c r="AI30" s="43"/>
      <c r="AJ30" s="43"/>
      <c r="AK30" s="43"/>
      <c r="AL30" s="43"/>
      <c r="AM30" s="25"/>
      <c r="AN30" s="25"/>
      <c r="AO30" s="58"/>
      <c r="AP30" s="58"/>
      <c r="AQ30" s="58"/>
      <c r="AR30" s="58"/>
      <c r="AS30" s="25"/>
      <c r="AT30" s="25"/>
      <c r="AU30" s="58"/>
      <c r="AV30" s="58"/>
      <c r="AW30" s="58"/>
      <c r="AX30" s="58"/>
      <c r="AY30" s="58"/>
      <c r="AZ30" s="3"/>
      <c r="BA30" s="3"/>
    </row>
    <row r="31" spans="6:53" ht="19.5" customHeight="1">
      <c r="F31" s="43"/>
      <c r="G31" s="43"/>
      <c r="H31" s="43"/>
      <c r="I31" s="43"/>
      <c r="J31" s="43"/>
      <c r="M31" s="43"/>
      <c r="N31" s="43"/>
      <c r="O31" s="43"/>
      <c r="P31" s="43"/>
      <c r="Q31" s="43"/>
      <c r="R31" s="2"/>
      <c r="S31" s="25"/>
      <c r="T31" s="25"/>
      <c r="U31" s="43"/>
      <c r="V31" s="43"/>
      <c r="W31" s="43"/>
      <c r="X31" s="43"/>
      <c r="Y31" s="43"/>
      <c r="Z31" s="43"/>
      <c r="AA31" s="25"/>
      <c r="AB31" s="25"/>
      <c r="AC31" s="27"/>
      <c r="AD31" s="27"/>
      <c r="AE31" s="27"/>
      <c r="AF31" s="27"/>
      <c r="AG31" s="25"/>
      <c r="AH31" s="25"/>
      <c r="AI31" s="43"/>
      <c r="AJ31" s="43"/>
      <c r="AK31" s="43"/>
      <c r="AL31" s="43"/>
      <c r="AM31" s="25"/>
      <c r="AN31" s="25"/>
      <c r="AO31" s="58"/>
      <c r="AP31" s="58"/>
      <c r="AQ31" s="58"/>
      <c r="AR31" s="58"/>
      <c r="AS31" s="25"/>
      <c r="AT31" s="25"/>
      <c r="AU31" s="58"/>
      <c r="AV31" s="58"/>
      <c r="AW31" s="58"/>
      <c r="AX31" s="58"/>
      <c r="AY31" s="58"/>
      <c r="AZ31" s="3"/>
      <c r="BA31" s="3"/>
    </row>
    <row r="32" spans="1:53" s="2" customFormat="1" ht="18.75">
      <c r="A32" s="1"/>
      <c r="B32" s="1"/>
      <c r="C32" s="1"/>
      <c r="D32" s="1"/>
      <c r="E32" s="1"/>
      <c r="F32" s="645"/>
      <c r="G32" s="645"/>
      <c r="H32" s="645"/>
      <c r="I32" s="645"/>
      <c r="J32" s="645"/>
      <c r="K32" s="1"/>
      <c r="L32" s="1"/>
      <c r="M32" s="651"/>
      <c r="N32" s="651"/>
      <c r="O32" s="651"/>
      <c r="P32" s="651"/>
      <c r="Q32" s="651"/>
      <c r="R32" s="59"/>
      <c r="S32" s="60"/>
      <c r="T32" s="60"/>
      <c r="U32" s="590"/>
      <c r="V32" s="590"/>
      <c r="W32" s="590"/>
      <c r="X32" s="590"/>
      <c r="Y32" s="590"/>
      <c r="Z32" s="590"/>
      <c r="AA32" s="60"/>
      <c r="AB32" s="60"/>
      <c r="AC32" s="590"/>
      <c r="AD32" s="590"/>
      <c r="AE32" s="590"/>
      <c r="AF32" s="590"/>
      <c r="AG32" s="60"/>
      <c r="AH32" s="60"/>
      <c r="AI32" s="590"/>
      <c r="AJ32" s="590"/>
      <c r="AK32" s="590"/>
      <c r="AL32" s="590"/>
      <c r="AM32" s="60"/>
      <c r="AN32" s="60"/>
      <c r="AO32" s="590"/>
      <c r="AP32" s="590"/>
      <c r="AQ32" s="590"/>
      <c r="AR32" s="590"/>
      <c r="AS32" s="60"/>
      <c r="AT32" s="60"/>
      <c r="AU32" s="590"/>
      <c r="AV32" s="590"/>
      <c r="AW32" s="590"/>
      <c r="AX32" s="590"/>
      <c r="AY32" s="590"/>
      <c r="AZ32" s="3"/>
      <c r="BA32" s="3"/>
    </row>
    <row r="35" ht="18.75" customHeight="1"/>
  </sheetData>
  <sheetProtection/>
  <mergeCells count="87">
    <mergeCell ref="AK2:BA2"/>
    <mergeCell ref="AS5:BA5"/>
    <mergeCell ref="AS6:BA6"/>
    <mergeCell ref="AK1:BA1"/>
    <mergeCell ref="A3:K3"/>
    <mergeCell ref="A5:K5"/>
    <mergeCell ref="A1:K1"/>
    <mergeCell ref="L2:AJ2"/>
    <mergeCell ref="L4:AJ4"/>
    <mergeCell ref="L6:AJ6"/>
    <mergeCell ref="AO32:AR32"/>
    <mergeCell ref="X15:AA15"/>
    <mergeCell ref="AO15:AR15"/>
    <mergeCell ref="A7:K7"/>
    <mergeCell ref="L10:AR10"/>
    <mergeCell ref="L7:AR7"/>
    <mergeCell ref="M32:Q32"/>
    <mergeCell ref="U32:Z32"/>
    <mergeCell ref="AC32:AF32"/>
    <mergeCell ref="J15:M15"/>
    <mergeCell ref="A19:BA19"/>
    <mergeCell ref="AI25:AK25"/>
    <mergeCell ref="W23:Y25"/>
    <mergeCell ref="AS15:AV15"/>
    <mergeCell ref="F32:J32"/>
    <mergeCell ref="AF15:AI15"/>
    <mergeCell ref="A23:B25"/>
    <mergeCell ref="B15:E15"/>
    <mergeCell ref="F15:I15"/>
    <mergeCell ref="C23:F25"/>
    <mergeCell ref="G23:I25"/>
    <mergeCell ref="L9:AR9"/>
    <mergeCell ref="L11:AR11"/>
    <mergeCell ref="N15:R15"/>
    <mergeCell ref="AM21:BA21"/>
    <mergeCell ref="L5:AJ5"/>
    <mergeCell ref="AW15:BA15"/>
    <mergeCell ref="A13:BA13"/>
    <mergeCell ref="A15:A16"/>
    <mergeCell ref="AB15:AE15"/>
    <mergeCell ref="AS7:BA7"/>
    <mergeCell ref="AM23:AO25"/>
    <mergeCell ref="AP23:AW25"/>
    <mergeCell ref="AX23:BA25"/>
    <mergeCell ref="T23:V25"/>
    <mergeCell ref="AF23:AH24"/>
    <mergeCell ref="AI23:AK24"/>
    <mergeCell ref="AA25:AE25"/>
    <mergeCell ref="S15:W15"/>
    <mergeCell ref="AJ15:AN15"/>
    <mergeCell ref="AU32:AY32"/>
    <mergeCell ref="L3:AJ3"/>
    <mergeCell ref="AS17:BA17"/>
    <mergeCell ref="AS8:BA9"/>
    <mergeCell ref="L8:AR8"/>
    <mergeCell ref="AI32:AL32"/>
    <mergeCell ref="AA23:AE24"/>
    <mergeCell ref="AK3:BA4"/>
    <mergeCell ref="Y28:AH28"/>
    <mergeCell ref="J26:M26"/>
    <mergeCell ref="AA21:AK21"/>
    <mergeCell ref="Q26:S26"/>
    <mergeCell ref="T26:V26"/>
    <mergeCell ref="J23:M25"/>
    <mergeCell ref="N23:P25"/>
    <mergeCell ref="J27:M27"/>
    <mergeCell ref="Q23:S25"/>
    <mergeCell ref="AF25:AH25"/>
    <mergeCell ref="AP26:AW26"/>
    <mergeCell ref="AM26:AO26"/>
    <mergeCell ref="AX26:BA26"/>
    <mergeCell ref="A21:Y21"/>
    <mergeCell ref="A26:B26"/>
    <mergeCell ref="C26:F26"/>
    <mergeCell ref="G26:I26"/>
    <mergeCell ref="AI26:AK26"/>
    <mergeCell ref="AF26:AH26"/>
    <mergeCell ref="N26:P26"/>
    <mergeCell ref="A27:B27"/>
    <mergeCell ref="C27:F27"/>
    <mergeCell ref="G27:I27"/>
    <mergeCell ref="Q27:S27"/>
    <mergeCell ref="W26:Y26"/>
    <mergeCell ref="AA26:AE26"/>
    <mergeCell ref="N27:P27"/>
    <mergeCell ref="T27:V27"/>
    <mergeCell ref="W27:Y2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590" t="s">
        <v>48</v>
      </c>
      <c r="C3" s="590"/>
      <c r="D3" s="590"/>
      <c r="E3" s="590"/>
      <c r="F3" s="590"/>
      <c r="G3" s="590"/>
      <c r="H3" s="590"/>
      <c r="I3" s="590"/>
      <c r="J3" s="590"/>
    </row>
    <row r="4" spans="2:10" s="3" customFormat="1" ht="37.5">
      <c r="B4" s="52" t="s">
        <v>12</v>
      </c>
      <c r="C4" s="52" t="s">
        <v>14</v>
      </c>
      <c r="D4" s="52" t="s">
        <v>32</v>
      </c>
      <c r="E4" s="6" t="s">
        <v>23</v>
      </c>
      <c r="F4" s="52" t="s">
        <v>19</v>
      </c>
      <c r="G4" s="52" t="s">
        <v>15</v>
      </c>
      <c r="H4" s="52" t="s">
        <v>21</v>
      </c>
      <c r="I4" s="6" t="s">
        <v>24</v>
      </c>
      <c r="J4" s="27"/>
    </row>
    <row r="5" spans="2:11" s="3" customFormat="1" ht="18.75">
      <c r="B5" s="4">
        <v>6</v>
      </c>
      <c r="C5" s="26">
        <v>23</v>
      </c>
      <c r="D5" s="26">
        <v>3</v>
      </c>
      <c r="E5" s="26">
        <v>3</v>
      </c>
      <c r="F5" s="26">
        <v>3</v>
      </c>
      <c r="G5" s="26">
        <v>10</v>
      </c>
      <c r="H5" s="53">
        <v>2</v>
      </c>
      <c r="I5" s="26">
        <v>44</v>
      </c>
      <c r="J5" s="54"/>
      <c r="K5" s="48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666" t="s">
        <v>49</v>
      </c>
      <c r="C7" s="667"/>
      <c r="D7" s="667"/>
      <c r="E7" s="667"/>
      <c r="F7" s="667"/>
      <c r="G7" s="667"/>
      <c r="H7" s="668"/>
      <c r="I7" s="49"/>
      <c r="J7" s="8"/>
    </row>
    <row r="8" spans="2:11" s="3" customFormat="1" ht="43.5" customHeight="1">
      <c r="B8" s="661" t="s">
        <v>52</v>
      </c>
      <c r="C8" s="661"/>
      <c r="D8" s="661"/>
      <c r="E8" s="662"/>
      <c r="F8" s="6" t="s">
        <v>25</v>
      </c>
      <c r="G8" s="6" t="s">
        <v>36</v>
      </c>
      <c r="H8" s="27"/>
      <c r="I8" s="50"/>
      <c r="J8" s="27"/>
      <c r="K8" s="25"/>
    </row>
    <row r="9" spans="2:11" s="3" customFormat="1" ht="33.75" customHeight="1">
      <c r="B9" s="663" t="s">
        <v>38</v>
      </c>
      <c r="C9" s="664"/>
      <c r="D9" s="664"/>
      <c r="E9" s="665"/>
      <c r="F9" s="6">
        <v>2</v>
      </c>
      <c r="G9" s="9">
        <v>18</v>
      </c>
      <c r="H9" s="51"/>
      <c r="I9" s="51"/>
      <c r="J9" s="27"/>
      <c r="K9" s="25"/>
    </row>
    <row r="10" spans="2:11" s="3" customFormat="1" ht="18.75">
      <c r="B10" s="45"/>
      <c r="C10" s="45"/>
      <c r="D10" s="45"/>
      <c r="E10" s="46"/>
      <c r="F10" s="47"/>
      <c r="G10" s="44"/>
      <c r="H10" s="44"/>
      <c r="I10" s="44"/>
      <c r="J10" s="27"/>
      <c r="K10" s="25"/>
    </row>
    <row r="11" spans="2:11" s="3" customFormat="1" ht="18.75">
      <c r="B11" s="657" t="s">
        <v>50</v>
      </c>
      <c r="C11" s="658"/>
      <c r="D11" s="658"/>
      <c r="E11" s="658"/>
      <c r="F11" s="658"/>
      <c r="G11" s="658"/>
      <c r="H11" s="44"/>
      <c r="I11" s="44"/>
      <c r="J11" s="27"/>
      <c r="K11" s="25"/>
    </row>
    <row r="12" spans="2:11" s="3" customFormat="1" ht="18.75">
      <c r="B12" s="669" t="s">
        <v>51</v>
      </c>
      <c r="C12" s="670"/>
      <c r="D12" s="670"/>
      <c r="E12" s="671"/>
      <c r="F12" s="4" t="s">
        <v>25</v>
      </c>
      <c r="G12" s="4" t="s">
        <v>36</v>
      </c>
      <c r="H12" s="44"/>
      <c r="I12" s="44"/>
      <c r="J12" s="27"/>
      <c r="K12" s="25"/>
    </row>
    <row r="13" spans="2:11" s="3" customFormat="1" ht="17.25" customHeight="1">
      <c r="B13" s="672" t="s">
        <v>37</v>
      </c>
      <c r="C13" s="673"/>
      <c r="D13" s="673"/>
      <c r="E13" s="674"/>
      <c r="F13" s="9">
        <v>3</v>
      </c>
      <c r="G13" s="9">
        <v>18</v>
      </c>
      <c r="H13" s="30"/>
      <c r="I13" s="30"/>
      <c r="J13" s="27"/>
      <c r="K13" s="25"/>
    </row>
    <row r="14" spans="2:11" s="3" customFormat="1" ht="18.75">
      <c r="B14" s="659" t="s">
        <v>22</v>
      </c>
      <c r="C14" s="660"/>
      <c r="D14" s="660"/>
      <c r="E14" s="660"/>
      <c r="F14" s="6">
        <v>10</v>
      </c>
      <c r="G14" s="9">
        <v>18</v>
      </c>
      <c r="H14" s="25"/>
      <c r="I14" s="25"/>
      <c r="J14" s="25"/>
      <c r="K14" s="25"/>
    </row>
    <row r="15" spans="3:11" s="3" customFormat="1" ht="18.75">
      <c r="C15" s="31"/>
      <c r="D15" s="31"/>
      <c r="E15" s="31"/>
      <c r="F15" s="31"/>
      <c r="G15" s="7"/>
      <c r="H15" s="7"/>
      <c r="I15" s="7"/>
      <c r="J15" s="25"/>
      <c r="K15" s="8"/>
    </row>
    <row r="16" spans="1:11" s="3" customFormat="1" ht="18.75" customHeight="1">
      <c r="A16" s="43"/>
      <c r="B16" s="31"/>
      <c r="C16" s="31"/>
      <c r="D16" s="31"/>
      <c r="E16" s="31"/>
      <c r="F16" s="31"/>
      <c r="G16" s="7"/>
      <c r="H16" s="7"/>
      <c r="I16" s="7"/>
      <c r="J16" s="25"/>
      <c r="K16" s="27"/>
    </row>
    <row r="17" spans="1:11" ht="33" customHeight="1">
      <c r="A17" s="43"/>
      <c r="B17" s="31"/>
      <c r="C17" s="31"/>
      <c r="D17" s="31"/>
      <c r="E17" s="31"/>
      <c r="F17" s="31"/>
      <c r="G17" s="28"/>
      <c r="H17" s="7"/>
      <c r="I17" s="7"/>
      <c r="J17" s="25"/>
      <c r="K17" s="27"/>
    </row>
    <row r="18" spans="1:11" s="3" customFormat="1" ht="37.5" customHeight="1">
      <c r="A18" s="30"/>
      <c r="B18" s="31"/>
      <c r="C18" s="31"/>
      <c r="D18" s="31"/>
      <c r="E18" s="31"/>
      <c r="F18" s="31"/>
      <c r="G18" s="28"/>
      <c r="H18" s="7"/>
      <c r="I18" s="7"/>
      <c r="J18" s="25"/>
      <c r="K18" s="27"/>
    </row>
    <row r="19" spans="1:11" s="3" customFormat="1" ht="18.75">
      <c r="A19" s="25"/>
      <c r="B19" s="31"/>
      <c r="C19" s="31"/>
      <c r="D19" s="31"/>
      <c r="E19" s="31"/>
      <c r="F19" s="31"/>
      <c r="G19" s="28"/>
      <c r="H19" s="7"/>
      <c r="I19" s="7"/>
      <c r="J19" s="25"/>
      <c r="K19" s="25"/>
    </row>
    <row r="20" spans="1:11" s="3" customFormat="1" ht="18.75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5"/>
    </row>
    <row r="21" spans="1:11" s="3" customFormat="1" ht="18.75">
      <c r="A21" s="31"/>
      <c r="B21" s="32"/>
      <c r="C21" s="32"/>
      <c r="D21" s="32"/>
      <c r="E21" s="32"/>
      <c r="F21" s="32"/>
      <c r="G21" s="32"/>
      <c r="H21" s="32"/>
      <c r="I21" s="32"/>
      <c r="J21" s="29"/>
      <c r="K21" s="25"/>
    </row>
    <row r="22" spans="1:11" s="3" customFormat="1" ht="18.75">
      <c r="A22" s="31"/>
      <c r="B22" s="5"/>
      <c r="C22" s="5"/>
      <c r="D22" s="5"/>
      <c r="E22" s="5"/>
      <c r="F22" s="5"/>
      <c r="G22" s="5"/>
      <c r="H22" s="5"/>
      <c r="I22" s="5"/>
      <c r="J22" s="5"/>
      <c r="K22" s="25"/>
    </row>
    <row r="23" spans="1:11" s="3" customFormat="1" ht="18.75">
      <c r="A23" s="31"/>
      <c r="B23" s="5"/>
      <c r="C23" s="5"/>
      <c r="D23" s="5"/>
      <c r="E23" s="5"/>
      <c r="F23" s="5"/>
      <c r="G23" s="5"/>
      <c r="H23" s="5"/>
      <c r="I23" s="5"/>
      <c r="J23" s="5"/>
      <c r="K23" s="25"/>
    </row>
    <row r="24" spans="1:11" s="3" customFormat="1" ht="18.75">
      <c r="A24" s="31"/>
      <c r="B24" s="5"/>
      <c r="C24" s="5"/>
      <c r="D24" s="5"/>
      <c r="E24" s="5"/>
      <c r="F24" s="5"/>
      <c r="G24" s="5"/>
      <c r="H24" s="5"/>
      <c r="I24" s="5"/>
      <c r="J24" s="5"/>
      <c r="K24" s="25"/>
    </row>
    <row r="25" spans="1:11" ht="12.75">
      <c r="A25" s="29"/>
      <c r="K25" s="29"/>
    </row>
    <row r="26" spans="1:11" ht="18.75">
      <c r="A26" s="32"/>
      <c r="K26" s="29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1"/>
  <sheetViews>
    <sheetView tabSelected="1" view="pageBreakPreview" zoomScale="98" zoomScaleNormal="50" zoomScaleSheetLayoutView="98" zoomScalePageLayoutView="0" workbookViewId="0" topLeftCell="A1">
      <selection activeCell="B70" sqref="B70"/>
    </sheetView>
  </sheetViews>
  <sheetFormatPr defaultColWidth="9.00390625" defaultRowHeight="12.75"/>
  <cols>
    <col min="1" max="1" width="11.00390625" style="10" bestFit="1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8.00390625" style="12" customWidth="1"/>
    <col min="8" max="8" width="8.00390625" style="11" customWidth="1"/>
    <col min="9" max="9" width="6.00390625" style="11" customWidth="1"/>
    <col min="10" max="10" width="6.125" style="11" customWidth="1"/>
    <col min="11" max="11" width="5.75390625" style="11" customWidth="1"/>
    <col min="12" max="12" width="6.125" style="42" customWidth="1"/>
    <col min="13" max="13" width="8.125" style="11" customWidth="1"/>
    <col min="14" max="14" width="9.25390625" style="11" customWidth="1"/>
    <col min="15" max="15" width="7.75390625" style="11" customWidth="1"/>
    <col min="16" max="16" width="8.125" style="11" customWidth="1"/>
    <col min="17" max="17" width="6.25390625" style="11" hidden="1" customWidth="1"/>
    <col min="18" max="18" width="7.75390625" style="11" hidden="1" customWidth="1"/>
    <col min="19" max="19" width="7.75390625" style="21" hidden="1" customWidth="1"/>
    <col min="20" max="20" width="6.625" style="21" hidden="1" customWidth="1"/>
    <col min="21" max="21" width="8.625" style="11" hidden="1" customWidth="1"/>
    <col min="22" max="23" width="7.00390625" style="11" hidden="1" customWidth="1"/>
    <col min="24" max="24" width="8.375" style="11" hidden="1" customWidth="1"/>
    <col min="25" max="25" width="7.125" style="11" hidden="1" customWidth="1"/>
    <col min="26" max="26" width="7.75390625" style="11" hidden="1" customWidth="1"/>
    <col min="27" max="27" width="5.125" style="11" hidden="1" customWidth="1"/>
    <col min="28" max="29" width="9.125" style="11" hidden="1" customWidth="1"/>
    <col min="30" max="30" width="0.37109375" style="11" customWidth="1"/>
    <col min="31" max="16384" width="9.125" style="11" customWidth="1"/>
  </cols>
  <sheetData>
    <row r="1" spans="1:27" s="33" customFormat="1" ht="21" thickBot="1">
      <c r="A1" s="715" t="s">
        <v>97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66"/>
      <c r="V1" s="66"/>
      <c r="W1" s="66"/>
      <c r="X1" s="66"/>
      <c r="Y1" s="66"/>
      <c r="Z1" s="66"/>
      <c r="AA1" s="67"/>
    </row>
    <row r="2" spans="1:27" s="33" customFormat="1" ht="18.75" customHeight="1">
      <c r="A2" s="723" t="s">
        <v>26</v>
      </c>
      <c r="B2" s="717" t="s">
        <v>70</v>
      </c>
      <c r="C2" s="745" t="s">
        <v>58</v>
      </c>
      <c r="D2" s="746"/>
      <c r="E2" s="746"/>
      <c r="F2" s="746"/>
      <c r="G2" s="720" t="s">
        <v>75</v>
      </c>
      <c r="H2" s="738" t="s">
        <v>64</v>
      </c>
      <c r="I2" s="739"/>
      <c r="J2" s="739"/>
      <c r="K2" s="739"/>
      <c r="L2" s="739"/>
      <c r="M2" s="717"/>
      <c r="N2" s="740" t="s">
        <v>167</v>
      </c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1"/>
    </row>
    <row r="3" spans="1:27" s="33" customFormat="1" ht="33.75" customHeight="1" thickBot="1">
      <c r="A3" s="724"/>
      <c r="B3" s="718"/>
      <c r="C3" s="732" t="s">
        <v>60</v>
      </c>
      <c r="D3" s="733" t="s">
        <v>61</v>
      </c>
      <c r="E3" s="736" t="s">
        <v>59</v>
      </c>
      <c r="F3" s="737"/>
      <c r="G3" s="721"/>
      <c r="H3" s="748" t="s">
        <v>65</v>
      </c>
      <c r="I3" s="750" t="s">
        <v>67</v>
      </c>
      <c r="J3" s="750"/>
      <c r="K3" s="750"/>
      <c r="L3" s="750"/>
      <c r="M3" s="730" t="s">
        <v>68</v>
      </c>
      <c r="N3" s="742"/>
      <c r="O3" s="742"/>
      <c r="P3" s="742"/>
      <c r="Q3" s="742"/>
      <c r="R3" s="743"/>
      <c r="S3" s="743"/>
      <c r="T3" s="743"/>
      <c r="U3" s="743"/>
      <c r="V3" s="743"/>
      <c r="W3" s="743"/>
      <c r="X3" s="743"/>
      <c r="Y3" s="743"/>
      <c r="Z3" s="743"/>
      <c r="AA3" s="744"/>
    </row>
    <row r="4" spans="1:27" s="33" customFormat="1" ht="18" customHeight="1">
      <c r="A4" s="724"/>
      <c r="B4" s="718"/>
      <c r="C4" s="607"/>
      <c r="D4" s="734"/>
      <c r="E4" s="733" t="s">
        <v>62</v>
      </c>
      <c r="F4" s="755" t="s">
        <v>63</v>
      </c>
      <c r="G4" s="721"/>
      <c r="H4" s="748"/>
      <c r="I4" s="747" t="s">
        <v>66</v>
      </c>
      <c r="J4" s="736" t="s">
        <v>69</v>
      </c>
      <c r="K4" s="737"/>
      <c r="L4" s="752"/>
      <c r="M4" s="730"/>
      <c r="N4" s="726" t="s">
        <v>76</v>
      </c>
      <c r="O4" s="727"/>
      <c r="P4" s="727"/>
      <c r="Q4" s="728"/>
      <c r="AA4" s="62"/>
    </row>
    <row r="5" spans="1:27" s="33" customFormat="1" ht="16.5" thickBot="1">
      <c r="A5" s="724"/>
      <c r="B5" s="718"/>
      <c r="C5" s="607"/>
      <c r="D5" s="734"/>
      <c r="E5" s="753"/>
      <c r="F5" s="756"/>
      <c r="G5" s="721"/>
      <c r="H5" s="748"/>
      <c r="I5" s="747"/>
      <c r="J5" s="699" t="s">
        <v>33</v>
      </c>
      <c r="K5" s="729" t="s">
        <v>34</v>
      </c>
      <c r="L5" s="751" t="s">
        <v>35</v>
      </c>
      <c r="M5" s="730"/>
      <c r="N5" s="708">
        <v>1</v>
      </c>
      <c r="O5" s="683">
        <v>2</v>
      </c>
      <c r="P5" s="683">
        <v>3</v>
      </c>
      <c r="Q5" s="112"/>
      <c r="AA5" s="62"/>
    </row>
    <row r="6" spans="1:27" s="33" customFormat="1" ht="37.5" customHeight="1">
      <c r="A6" s="724"/>
      <c r="B6" s="718"/>
      <c r="C6" s="607"/>
      <c r="D6" s="734"/>
      <c r="E6" s="753"/>
      <c r="F6" s="756"/>
      <c r="G6" s="721"/>
      <c r="H6" s="748"/>
      <c r="I6" s="747"/>
      <c r="J6" s="700"/>
      <c r="K6" s="700"/>
      <c r="L6" s="700"/>
      <c r="M6" s="730"/>
      <c r="N6" s="709"/>
      <c r="O6" s="684"/>
      <c r="P6" s="684"/>
      <c r="AA6" s="62"/>
    </row>
    <row r="7" spans="1:27" s="33" customFormat="1" ht="22.5" customHeight="1" thickBot="1">
      <c r="A7" s="725"/>
      <c r="B7" s="719"/>
      <c r="C7" s="610"/>
      <c r="D7" s="735"/>
      <c r="E7" s="754"/>
      <c r="F7" s="757"/>
      <c r="G7" s="722"/>
      <c r="H7" s="749"/>
      <c r="I7" s="733"/>
      <c r="J7" s="701"/>
      <c r="K7" s="701"/>
      <c r="L7" s="701"/>
      <c r="M7" s="731"/>
      <c r="N7" s="710"/>
      <c r="O7" s="685"/>
      <c r="P7" s="685"/>
      <c r="AA7" s="62"/>
    </row>
    <row r="8" spans="1:27" s="33" customFormat="1" ht="16.5" thickBot="1">
      <c r="A8" s="113">
        <v>1</v>
      </c>
      <c r="B8" s="114">
        <v>2</v>
      </c>
      <c r="C8" s="115">
        <v>3</v>
      </c>
      <c r="D8" s="116">
        <v>4</v>
      </c>
      <c r="E8" s="116">
        <v>5</v>
      </c>
      <c r="F8" s="117">
        <v>6</v>
      </c>
      <c r="G8" s="118">
        <v>7</v>
      </c>
      <c r="H8" s="119">
        <v>8</v>
      </c>
      <c r="I8" s="116">
        <v>9</v>
      </c>
      <c r="J8" s="116">
        <v>10</v>
      </c>
      <c r="K8" s="116">
        <v>11</v>
      </c>
      <c r="L8" s="120">
        <v>12</v>
      </c>
      <c r="M8" s="121">
        <v>13</v>
      </c>
      <c r="N8" s="115">
        <v>14</v>
      </c>
      <c r="O8" s="116">
        <v>15</v>
      </c>
      <c r="P8" s="116">
        <v>16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12"/>
    </row>
    <row r="9" spans="1:27" s="33" customFormat="1" ht="16.5" thickBot="1">
      <c r="A9" s="705" t="s">
        <v>82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7"/>
      <c r="AA9" s="62"/>
    </row>
    <row r="10" spans="1:27" s="33" customFormat="1" ht="16.5" thickBot="1">
      <c r="A10" s="702" t="s">
        <v>84</v>
      </c>
      <c r="B10" s="703"/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4"/>
      <c r="AA10" s="62"/>
    </row>
    <row r="11" spans="1:27" s="33" customFormat="1" ht="33.75" customHeight="1">
      <c r="A11" s="123" t="s">
        <v>78</v>
      </c>
      <c r="B11" s="124" t="s">
        <v>83</v>
      </c>
      <c r="C11" s="125"/>
      <c r="D11" s="126"/>
      <c r="E11" s="126"/>
      <c r="F11" s="127"/>
      <c r="G11" s="128">
        <f>G12+G13</f>
        <v>3</v>
      </c>
      <c r="H11" s="129">
        <f>H12+H13</f>
        <v>90</v>
      </c>
      <c r="I11" s="130">
        <f>I12+I13</f>
        <v>4</v>
      </c>
      <c r="J11" s="130">
        <f>J12+J13</f>
        <v>4</v>
      </c>
      <c r="K11" s="131"/>
      <c r="L11" s="131"/>
      <c r="M11" s="132">
        <f>M12+M13</f>
        <v>86</v>
      </c>
      <c r="N11" s="133"/>
      <c r="P11" s="134"/>
      <c r="AA11" s="62"/>
    </row>
    <row r="12" spans="1:27" s="33" customFormat="1" ht="18.75" customHeight="1">
      <c r="A12" s="315" t="s">
        <v>85</v>
      </c>
      <c r="B12" s="307" t="s">
        <v>29</v>
      </c>
      <c r="C12" s="308">
        <v>1</v>
      </c>
      <c r="D12" s="37"/>
      <c r="E12" s="309"/>
      <c r="F12" s="310"/>
      <c r="G12" s="335">
        <v>1.5</v>
      </c>
      <c r="H12" s="308">
        <f>G12*30</f>
        <v>45</v>
      </c>
      <c r="I12" s="37">
        <f>J12+K12+L12</f>
        <v>4</v>
      </c>
      <c r="J12" s="37">
        <v>4</v>
      </c>
      <c r="K12" s="37"/>
      <c r="L12" s="316"/>
      <c r="M12" s="211">
        <f>H12-I12</f>
        <v>41</v>
      </c>
      <c r="N12" s="325">
        <v>4</v>
      </c>
      <c r="O12" s="213"/>
      <c r="P12" s="214"/>
      <c r="AA12" s="62"/>
    </row>
    <row r="13" spans="1:27" s="34" customFormat="1" ht="18" customHeight="1" thickBot="1">
      <c r="A13" s="297" t="s">
        <v>86</v>
      </c>
      <c r="B13" s="311" t="s">
        <v>40</v>
      </c>
      <c r="C13" s="312"/>
      <c r="D13" s="313">
        <v>1</v>
      </c>
      <c r="E13" s="313"/>
      <c r="F13" s="314"/>
      <c r="G13" s="242">
        <v>1.5</v>
      </c>
      <c r="H13" s="312">
        <f>G13*30</f>
        <v>45</v>
      </c>
      <c r="I13" s="313">
        <f>J13+K13+L13</f>
        <v>0</v>
      </c>
      <c r="J13" s="313"/>
      <c r="K13" s="313"/>
      <c r="L13" s="317"/>
      <c r="M13" s="246">
        <f>H13-I13</f>
        <v>45</v>
      </c>
      <c r="N13" s="318"/>
      <c r="O13" s="319"/>
      <c r="P13" s="320"/>
      <c r="AA13" s="68"/>
    </row>
    <row r="14" spans="1:27" s="33" customFormat="1" ht="16.5" thickBot="1">
      <c r="A14" s="680" t="s">
        <v>98</v>
      </c>
      <c r="B14" s="681"/>
      <c r="C14" s="135"/>
      <c r="D14" s="136"/>
      <c r="E14" s="136"/>
      <c r="F14" s="137"/>
      <c r="G14" s="138">
        <f>G11</f>
        <v>3</v>
      </c>
      <c r="H14" s="139">
        <f>H11</f>
        <v>90</v>
      </c>
      <c r="I14" s="140">
        <f>I11</f>
        <v>4</v>
      </c>
      <c r="J14" s="140">
        <f>J11</f>
        <v>4</v>
      </c>
      <c r="K14" s="140"/>
      <c r="L14" s="140"/>
      <c r="M14" s="141">
        <f>M11</f>
        <v>86</v>
      </c>
      <c r="N14" s="142">
        <f>N12+N13</f>
        <v>4</v>
      </c>
      <c r="O14" s="143"/>
      <c r="P14" s="144"/>
      <c r="AA14" s="62"/>
    </row>
    <row r="15" spans="1:27" s="33" customFormat="1" ht="17.25" customHeight="1" thickBot="1">
      <c r="A15" s="705" t="s">
        <v>112</v>
      </c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7"/>
      <c r="AA15" s="62"/>
    </row>
    <row r="16" spans="1:27" s="33" customFormat="1" ht="18.75" customHeight="1" thickBot="1">
      <c r="A16" s="702" t="s">
        <v>113</v>
      </c>
      <c r="B16" s="703"/>
      <c r="C16" s="703"/>
      <c r="D16" s="703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4"/>
      <c r="AA16" s="62"/>
    </row>
    <row r="17" spans="1:27" s="33" customFormat="1" ht="33" customHeight="1" thickBot="1">
      <c r="A17" s="705" t="s">
        <v>114</v>
      </c>
      <c r="B17" s="713"/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4"/>
      <c r="AA17" s="62"/>
    </row>
    <row r="18" spans="1:27" s="33" customFormat="1" ht="49.5" customHeight="1">
      <c r="A18" s="145" t="s">
        <v>116</v>
      </c>
      <c r="B18" s="146" t="s">
        <v>142</v>
      </c>
      <c r="C18" s="147"/>
      <c r="D18" s="148">
        <v>2</v>
      </c>
      <c r="E18" s="148"/>
      <c r="F18" s="149"/>
      <c r="G18" s="150">
        <v>3</v>
      </c>
      <c r="H18" s="151">
        <f>G18*30</f>
        <v>90</v>
      </c>
      <c r="I18" s="152">
        <v>4</v>
      </c>
      <c r="J18" s="348" t="s">
        <v>171</v>
      </c>
      <c r="K18" s="348" t="s">
        <v>171</v>
      </c>
      <c r="L18" s="152"/>
      <c r="M18" s="153">
        <f>H18-I18</f>
        <v>86</v>
      </c>
      <c r="N18" s="147"/>
      <c r="O18" s="349" t="s">
        <v>169</v>
      </c>
      <c r="P18" s="149"/>
      <c r="AA18" s="62"/>
    </row>
    <row r="19" spans="1:27" s="33" customFormat="1" ht="20.25" customHeight="1">
      <c r="A19" s="154" t="s">
        <v>117</v>
      </c>
      <c r="B19" s="155" t="s">
        <v>100</v>
      </c>
      <c r="C19" s="156"/>
      <c r="D19" s="157"/>
      <c r="E19" s="157"/>
      <c r="F19" s="158"/>
      <c r="G19" s="159">
        <f>G20+G21</f>
        <v>7</v>
      </c>
      <c r="H19" s="160">
        <f>H20+H21</f>
        <v>210</v>
      </c>
      <c r="I19" s="350">
        <f>I20+I21</f>
        <v>22</v>
      </c>
      <c r="J19" s="161" t="s">
        <v>110</v>
      </c>
      <c r="K19" s="161" t="s">
        <v>111</v>
      </c>
      <c r="L19" s="351" t="s">
        <v>80</v>
      </c>
      <c r="M19" s="162">
        <f>M20+M21</f>
        <v>188</v>
      </c>
      <c r="N19" s="154"/>
      <c r="O19" s="163"/>
      <c r="P19" s="164"/>
      <c r="AA19" s="62"/>
    </row>
    <row r="20" spans="1:27" s="33" customFormat="1" ht="17.25" customHeight="1">
      <c r="A20" s="165" t="s">
        <v>143</v>
      </c>
      <c r="B20" s="166" t="s">
        <v>100</v>
      </c>
      <c r="C20" s="167">
        <v>1</v>
      </c>
      <c r="D20" s="168"/>
      <c r="E20" s="168"/>
      <c r="F20" s="169"/>
      <c r="G20" s="170">
        <v>6</v>
      </c>
      <c r="H20" s="167">
        <f>G20*30</f>
        <v>180</v>
      </c>
      <c r="I20" s="352">
        <v>14</v>
      </c>
      <c r="J20" s="171" t="s">
        <v>110</v>
      </c>
      <c r="K20" s="171" t="s">
        <v>111</v>
      </c>
      <c r="L20" s="172"/>
      <c r="M20" s="169">
        <f>H20-I20</f>
        <v>166</v>
      </c>
      <c r="N20" s="165" t="s">
        <v>172</v>
      </c>
      <c r="O20" s="171"/>
      <c r="P20" s="173"/>
      <c r="AA20" s="62"/>
    </row>
    <row r="21" spans="1:27" s="33" customFormat="1" ht="37.5" customHeight="1">
      <c r="A21" s="165" t="s">
        <v>144</v>
      </c>
      <c r="B21" s="166" t="s">
        <v>101</v>
      </c>
      <c r="C21" s="167"/>
      <c r="D21" s="168"/>
      <c r="E21" s="168"/>
      <c r="F21" s="169">
        <v>2</v>
      </c>
      <c r="G21" s="347">
        <v>1</v>
      </c>
      <c r="H21" s="167">
        <f>G21*30</f>
        <v>30</v>
      </c>
      <c r="I21" s="168">
        <v>8</v>
      </c>
      <c r="J21" s="171"/>
      <c r="K21" s="171"/>
      <c r="L21" s="171" t="s">
        <v>80</v>
      </c>
      <c r="M21" s="169">
        <f>H21-I21</f>
        <v>22</v>
      </c>
      <c r="N21" s="165"/>
      <c r="O21" s="171" t="s">
        <v>80</v>
      </c>
      <c r="P21" s="173"/>
      <c r="AA21" s="62"/>
    </row>
    <row r="22" spans="1:27" s="33" customFormat="1" ht="33" customHeight="1">
      <c r="A22" s="174" t="s">
        <v>118</v>
      </c>
      <c r="B22" s="166" t="s">
        <v>104</v>
      </c>
      <c r="C22" s="175">
        <v>2</v>
      </c>
      <c r="D22" s="176"/>
      <c r="E22" s="176"/>
      <c r="F22" s="177"/>
      <c r="G22" s="178">
        <v>4.5</v>
      </c>
      <c r="H22" s="179">
        <f>G22*30</f>
        <v>135</v>
      </c>
      <c r="I22" s="180">
        <v>8</v>
      </c>
      <c r="J22" s="181" t="s">
        <v>169</v>
      </c>
      <c r="K22" s="181" t="s">
        <v>135</v>
      </c>
      <c r="L22" s="181" t="s">
        <v>135</v>
      </c>
      <c r="M22" s="182">
        <f>H22-I22</f>
        <v>127</v>
      </c>
      <c r="N22" s="165"/>
      <c r="O22" s="171" t="s">
        <v>80</v>
      </c>
      <c r="P22" s="173"/>
      <c r="AA22" s="62"/>
    </row>
    <row r="23" spans="1:27" s="33" customFormat="1" ht="52.5" customHeight="1">
      <c r="A23" s="174" t="s">
        <v>115</v>
      </c>
      <c r="B23" s="183" t="s">
        <v>105</v>
      </c>
      <c r="C23" s="175"/>
      <c r="D23" s="176">
        <v>2</v>
      </c>
      <c r="E23" s="176"/>
      <c r="F23" s="177"/>
      <c r="G23" s="178">
        <v>3</v>
      </c>
      <c r="H23" s="179">
        <f>G23*30</f>
        <v>90</v>
      </c>
      <c r="I23" s="353" t="s">
        <v>173</v>
      </c>
      <c r="J23" s="354" t="s">
        <v>169</v>
      </c>
      <c r="K23" s="181"/>
      <c r="L23" s="184"/>
      <c r="M23" s="185">
        <f>H23-I23</f>
        <v>86</v>
      </c>
      <c r="N23" s="165"/>
      <c r="O23" s="355" t="s">
        <v>169</v>
      </c>
      <c r="P23" s="173"/>
      <c r="AA23" s="62"/>
    </row>
    <row r="24" spans="1:27" s="33" customFormat="1" ht="49.5" customHeight="1" thickBot="1">
      <c r="A24" s="186" t="s">
        <v>145</v>
      </c>
      <c r="B24" s="187" t="s">
        <v>99</v>
      </c>
      <c r="C24" s="175"/>
      <c r="D24" s="176">
        <v>1</v>
      </c>
      <c r="E24" s="176"/>
      <c r="F24" s="177"/>
      <c r="G24" s="178">
        <v>5</v>
      </c>
      <c r="H24" s="188">
        <f>G24*30</f>
        <v>150</v>
      </c>
      <c r="I24" s="189">
        <v>8</v>
      </c>
      <c r="J24" s="356" t="s">
        <v>169</v>
      </c>
      <c r="K24" s="190" t="s">
        <v>111</v>
      </c>
      <c r="L24" s="190"/>
      <c r="M24" s="191">
        <f>H24-I24</f>
        <v>142</v>
      </c>
      <c r="N24" s="174" t="s">
        <v>80</v>
      </c>
      <c r="O24" s="192"/>
      <c r="P24" s="193"/>
      <c r="AA24" s="62"/>
    </row>
    <row r="25" spans="1:29" s="33" customFormat="1" ht="18.75" customHeight="1" thickBot="1">
      <c r="A25" s="680" t="s">
        <v>136</v>
      </c>
      <c r="B25" s="681"/>
      <c r="C25" s="194"/>
      <c r="D25" s="195"/>
      <c r="E25" s="196"/>
      <c r="F25" s="197"/>
      <c r="G25" s="138">
        <f>G18+G19+G22+G23+G24</f>
        <v>22.5</v>
      </c>
      <c r="H25" s="139">
        <f>H18+H19+H22+H23+H24</f>
        <v>675</v>
      </c>
      <c r="I25" s="140">
        <f>I18+I19+I22+I23+I24</f>
        <v>46</v>
      </c>
      <c r="J25" s="357" t="s">
        <v>174</v>
      </c>
      <c r="K25" s="358" t="s">
        <v>175</v>
      </c>
      <c r="L25" s="358" t="s">
        <v>137</v>
      </c>
      <c r="M25" s="141">
        <f>M18+M19+M22+M23+M24</f>
        <v>629</v>
      </c>
      <c r="N25" s="359" t="s">
        <v>176</v>
      </c>
      <c r="O25" s="358" t="s">
        <v>177</v>
      </c>
      <c r="P25" s="198"/>
      <c r="AA25" s="62"/>
      <c r="AC25" s="33">
        <v>0</v>
      </c>
    </row>
    <row r="26" spans="1:27" s="34" customFormat="1" ht="16.5" thickBot="1">
      <c r="A26" s="705" t="s">
        <v>119</v>
      </c>
      <c r="B26" s="713"/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4"/>
      <c r="AA26" s="68"/>
    </row>
    <row r="27" spans="1:27" s="33" customFormat="1" ht="34.5" customHeight="1">
      <c r="A27" s="199" t="s">
        <v>120</v>
      </c>
      <c r="B27" s="155" t="s">
        <v>102</v>
      </c>
      <c r="C27" s="156"/>
      <c r="D27" s="157"/>
      <c r="E27" s="157"/>
      <c r="F27" s="158"/>
      <c r="G27" s="159">
        <f>G28+G29</f>
        <v>7.5</v>
      </c>
      <c r="H27" s="200">
        <f>H28+H29</f>
        <v>225</v>
      </c>
      <c r="I27" s="201">
        <f>I28+I29</f>
        <v>20</v>
      </c>
      <c r="J27" s="360" t="s">
        <v>170</v>
      </c>
      <c r="K27" s="181" t="s">
        <v>111</v>
      </c>
      <c r="L27" s="202" t="s">
        <v>80</v>
      </c>
      <c r="M27" s="203">
        <f>M28+M29</f>
        <v>205</v>
      </c>
      <c r="N27" s="204"/>
      <c r="O27" s="205"/>
      <c r="P27" s="206"/>
      <c r="AA27" s="62"/>
    </row>
    <row r="28" spans="1:27" s="33" customFormat="1" ht="33" customHeight="1">
      <c r="A28" s="207" t="s">
        <v>121</v>
      </c>
      <c r="B28" s="166" t="s">
        <v>102</v>
      </c>
      <c r="C28" s="167">
        <v>1</v>
      </c>
      <c r="D28" s="168"/>
      <c r="E28" s="168"/>
      <c r="F28" s="169"/>
      <c r="G28" s="170">
        <v>6</v>
      </c>
      <c r="H28" s="208">
        <f>G28*30</f>
        <v>180</v>
      </c>
      <c r="I28" s="37">
        <v>12</v>
      </c>
      <c r="J28" s="209" t="s">
        <v>170</v>
      </c>
      <c r="K28" s="171" t="s">
        <v>111</v>
      </c>
      <c r="L28" s="210"/>
      <c r="M28" s="211">
        <f>H28-I28</f>
        <v>168</v>
      </c>
      <c r="N28" s="212" t="s">
        <v>133</v>
      </c>
      <c r="O28" s="213"/>
      <c r="P28" s="214"/>
      <c r="AA28" s="62"/>
    </row>
    <row r="29" spans="1:27" s="33" customFormat="1" ht="33.75" customHeight="1">
      <c r="A29" s="207" t="s">
        <v>122</v>
      </c>
      <c r="B29" s="166" t="s">
        <v>103</v>
      </c>
      <c r="C29" s="167"/>
      <c r="D29" s="168"/>
      <c r="E29" s="168">
        <v>1</v>
      </c>
      <c r="F29" s="169"/>
      <c r="G29" s="170">
        <v>1.5</v>
      </c>
      <c r="H29" s="208">
        <f>G29*30</f>
        <v>45</v>
      </c>
      <c r="I29" s="37">
        <v>8</v>
      </c>
      <c r="J29" s="209"/>
      <c r="K29" s="168"/>
      <c r="L29" s="210" t="s">
        <v>80</v>
      </c>
      <c r="M29" s="211">
        <f>H29-I29</f>
        <v>37</v>
      </c>
      <c r="N29" s="212" t="s">
        <v>80</v>
      </c>
      <c r="O29" s="213"/>
      <c r="P29" s="214"/>
      <c r="AA29" s="62"/>
    </row>
    <row r="30" spans="1:27" s="33" customFormat="1" ht="34.5" customHeight="1" thickBot="1">
      <c r="A30" s="215" t="s">
        <v>123</v>
      </c>
      <c r="B30" s="216" t="s">
        <v>106</v>
      </c>
      <c r="C30" s="156">
        <v>1</v>
      </c>
      <c r="D30" s="157"/>
      <c r="E30" s="157"/>
      <c r="F30" s="158"/>
      <c r="G30" s="368">
        <v>6</v>
      </c>
      <c r="H30" s="179">
        <f>G30*30</f>
        <v>180</v>
      </c>
      <c r="I30" s="336">
        <v>6</v>
      </c>
      <c r="J30" s="337" t="s">
        <v>169</v>
      </c>
      <c r="K30" s="336" t="s">
        <v>135</v>
      </c>
      <c r="L30" s="361"/>
      <c r="M30" s="338">
        <f>H30-I30</f>
        <v>174</v>
      </c>
      <c r="N30" s="217" t="s">
        <v>134</v>
      </c>
      <c r="O30" s="218"/>
      <c r="P30" s="219"/>
      <c r="AA30" s="62"/>
    </row>
    <row r="31" spans="1:27" s="33" customFormat="1" ht="16.5" customHeight="1" thickBot="1">
      <c r="A31" s="680" t="s">
        <v>138</v>
      </c>
      <c r="B31" s="681"/>
      <c r="C31" s="220"/>
      <c r="D31" s="220"/>
      <c r="E31" s="220"/>
      <c r="F31" s="221"/>
      <c r="G31" s="222">
        <f>G27+G30</f>
        <v>13.5</v>
      </c>
      <c r="H31" s="223">
        <f aca="true" t="shared" si="0" ref="H31:M31">H27+H30</f>
        <v>405</v>
      </c>
      <c r="I31" s="224">
        <f t="shared" si="0"/>
        <v>26</v>
      </c>
      <c r="J31" s="359" t="s">
        <v>178</v>
      </c>
      <c r="K31" s="359" t="s">
        <v>179</v>
      </c>
      <c r="L31" s="359" t="s">
        <v>80</v>
      </c>
      <c r="M31" s="224">
        <f t="shared" si="0"/>
        <v>379</v>
      </c>
      <c r="N31" s="225" t="s">
        <v>151</v>
      </c>
      <c r="O31" s="226"/>
      <c r="P31" s="227"/>
      <c r="AA31" s="62"/>
    </row>
    <row r="32" spans="1:27" s="33" customFormat="1" ht="19.5" customHeight="1" thickBot="1">
      <c r="A32" s="711" t="s">
        <v>124</v>
      </c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AA32" s="62"/>
    </row>
    <row r="33" spans="1:27" s="33" customFormat="1" ht="33" customHeight="1">
      <c r="A33" s="154" t="s">
        <v>125</v>
      </c>
      <c r="B33" s="155" t="s">
        <v>107</v>
      </c>
      <c r="C33" s="228">
        <v>1</v>
      </c>
      <c r="D33" s="126"/>
      <c r="E33" s="126"/>
      <c r="F33" s="229"/>
      <c r="G33" s="367">
        <v>6</v>
      </c>
      <c r="H33" s="151">
        <f>G33*30</f>
        <v>180</v>
      </c>
      <c r="I33" s="152">
        <v>6</v>
      </c>
      <c r="J33" s="230" t="s">
        <v>169</v>
      </c>
      <c r="K33" s="202" t="s">
        <v>135</v>
      </c>
      <c r="L33" s="230"/>
      <c r="M33" s="231">
        <f>H33-I33</f>
        <v>174</v>
      </c>
      <c r="N33" s="204" t="s">
        <v>134</v>
      </c>
      <c r="O33" s="205"/>
      <c r="P33" s="206"/>
      <c r="AA33" s="62"/>
    </row>
    <row r="34" spans="1:27" s="33" customFormat="1" ht="33.75" customHeight="1">
      <c r="A34" s="154" t="s">
        <v>126</v>
      </c>
      <c r="B34" s="166" t="s">
        <v>108</v>
      </c>
      <c r="C34" s="228"/>
      <c r="D34" s="126"/>
      <c r="E34" s="126"/>
      <c r="F34" s="229"/>
      <c r="G34" s="232">
        <f>G35+G36</f>
        <v>7.5</v>
      </c>
      <c r="H34" s="233">
        <f>H35+H36</f>
        <v>225</v>
      </c>
      <c r="I34" s="234">
        <f>I35+I36</f>
        <v>20</v>
      </c>
      <c r="J34" s="362" t="s">
        <v>170</v>
      </c>
      <c r="K34" s="363" t="s">
        <v>111</v>
      </c>
      <c r="L34" s="235" t="s">
        <v>80</v>
      </c>
      <c r="M34" s="236">
        <f>M35+M36</f>
        <v>205</v>
      </c>
      <c r="N34" s="237"/>
      <c r="O34" s="238"/>
      <c r="P34" s="239"/>
      <c r="AA34" s="62"/>
    </row>
    <row r="35" spans="1:27" s="33" customFormat="1" ht="37.5" customHeight="1">
      <c r="A35" s="165" t="s">
        <v>127</v>
      </c>
      <c r="B35" s="166" t="s">
        <v>108</v>
      </c>
      <c r="C35" s="240">
        <v>1</v>
      </c>
      <c r="D35" s="168"/>
      <c r="E35" s="168"/>
      <c r="F35" s="241"/>
      <c r="G35" s="339">
        <v>6</v>
      </c>
      <c r="H35" s="243">
        <f>G35*30</f>
        <v>180</v>
      </c>
      <c r="I35" s="244">
        <v>12</v>
      </c>
      <c r="J35" s="364" t="s">
        <v>170</v>
      </c>
      <c r="K35" s="192" t="s">
        <v>111</v>
      </c>
      <c r="L35" s="245"/>
      <c r="M35" s="246">
        <f>H35-I35</f>
        <v>168</v>
      </c>
      <c r="N35" s="247" t="s">
        <v>133</v>
      </c>
      <c r="O35" s="248"/>
      <c r="P35" s="249"/>
      <c r="AA35" s="62"/>
    </row>
    <row r="36" spans="1:27" s="33" customFormat="1" ht="50.25" customHeight="1" thickBot="1">
      <c r="A36" s="165" t="s">
        <v>128</v>
      </c>
      <c r="B36" s="166" t="s">
        <v>109</v>
      </c>
      <c r="C36" s="240"/>
      <c r="D36" s="250"/>
      <c r="E36" s="251">
        <v>1</v>
      </c>
      <c r="F36" s="252"/>
      <c r="G36" s="339">
        <v>1.5</v>
      </c>
      <c r="H36" s="243">
        <f>G36*30</f>
        <v>45</v>
      </c>
      <c r="I36" s="244">
        <v>8</v>
      </c>
      <c r="J36" s="245"/>
      <c r="K36" s="192"/>
      <c r="L36" s="245" t="s">
        <v>80</v>
      </c>
      <c r="M36" s="246">
        <f>H36-I36</f>
        <v>37</v>
      </c>
      <c r="N36" s="247" t="s">
        <v>80</v>
      </c>
      <c r="O36" s="248"/>
      <c r="P36" s="249"/>
      <c r="AA36" s="62"/>
    </row>
    <row r="37" spans="1:27" s="33" customFormat="1" ht="17.25" customHeight="1" thickBot="1">
      <c r="A37" s="680" t="s">
        <v>139</v>
      </c>
      <c r="B37" s="681"/>
      <c r="C37" s="253"/>
      <c r="D37" s="254"/>
      <c r="E37" s="254"/>
      <c r="F37" s="255"/>
      <c r="G37" s="138">
        <f>G33+G34</f>
        <v>13.5</v>
      </c>
      <c r="H37" s="139">
        <f aca="true" t="shared" si="1" ref="H37:M37">H33+H34</f>
        <v>405</v>
      </c>
      <c r="I37" s="140">
        <f t="shared" si="1"/>
        <v>26</v>
      </c>
      <c r="J37" s="358" t="s">
        <v>178</v>
      </c>
      <c r="K37" s="358" t="s">
        <v>179</v>
      </c>
      <c r="L37" s="358" t="s">
        <v>80</v>
      </c>
      <c r="M37" s="141">
        <f t="shared" si="1"/>
        <v>379</v>
      </c>
      <c r="N37" s="225" t="s">
        <v>151</v>
      </c>
      <c r="O37" s="256"/>
      <c r="P37" s="257"/>
      <c r="AA37" s="62"/>
    </row>
    <row r="38" spans="1:27" s="33" customFormat="1" ht="17.25" customHeight="1" thickBot="1">
      <c r="A38" s="541"/>
      <c r="B38" s="542"/>
      <c r="C38" s="543"/>
      <c r="D38" s="543"/>
      <c r="E38" s="543"/>
      <c r="F38" s="137"/>
      <c r="G38" s="544"/>
      <c r="H38" s="545"/>
      <c r="I38" s="545"/>
      <c r="J38" s="546"/>
      <c r="K38" s="546"/>
      <c r="L38" s="546"/>
      <c r="M38" s="545"/>
      <c r="N38" s="517"/>
      <c r="O38" s="547"/>
      <c r="P38" s="548"/>
      <c r="AA38" s="62"/>
    </row>
    <row r="39" spans="1:27" s="33" customFormat="1" ht="38.25" customHeight="1" thickBot="1">
      <c r="A39" s="771" t="s">
        <v>240</v>
      </c>
      <c r="B39" s="772"/>
      <c r="C39" s="773"/>
      <c r="D39" s="773"/>
      <c r="E39" s="773"/>
      <c r="F39" s="773"/>
      <c r="G39" s="773"/>
      <c r="H39" s="773"/>
      <c r="I39" s="773"/>
      <c r="J39" s="773"/>
      <c r="K39" s="773"/>
      <c r="L39" s="773"/>
      <c r="M39" s="773"/>
      <c r="N39" s="773"/>
      <c r="O39" s="773"/>
      <c r="P39" s="774"/>
      <c r="AA39" s="62"/>
    </row>
    <row r="40" spans="1:27" s="33" customFormat="1" ht="17.25" customHeight="1">
      <c r="A40" s="461" t="s">
        <v>116</v>
      </c>
      <c r="B40" s="462" t="s">
        <v>184</v>
      </c>
      <c r="C40" s="463">
        <v>1</v>
      </c>
      <c r="D40" s="464"/>
      <c r="E40" s="464"/>
      <c r="F40" s="465"/>
      <c r="G40" s="466">
        <v>4</v>
      </c>
      <c r="H40" s="467">
        <f>G40*30</f>
        <v>120</v>
      </c>
      <c r="I40" s="468">
        <v>12</v>
      </c>
      <c r="J40" s="467">
        <v>8</v>
      </c>
      <c r="K40" s="469"/>
      <c r="L40" s="469">
        <v>4</v>
      </c>
      <c r="M40" s="470">
        <f>H40-I40</f>
        <v>108</v>
      </c>
      <c r="N40" s="476" t="s">
        <v>133</v>
      </c>
      <c r="O40" s="471"/>
      <c r="P40" s="472"/>
      <c r="AA40" s="62"/>
    </row>
    <row r="41" spans="1:27" s="33" customFormat="1" ht="27.75" customHeight="1">
      <c r="A41" s="460" t="s">
        <v>117</v>
      </c>
      <c r="B41" s="515" t="s">
        <v>215</v>
      </c>
      <c r="C41" s="37"/>
      <c r="D41" s="37">
        <v>1</v>
      </c>
      <c r="E41" s="309"/>
      <c r="F41" s="309"/>
      <c r="G41" s="501">
        <f>H41/30</f>
        <v>4</v>
      </c>
      <c r="H41" s="37">
        <v>120</v>
      </c>
      <c r="I41" s="37">
        <v>12</v>
      </c>
      <c r="J41" s="210" t="s">
        <v>134</v>
      </c>
      <c r="K41" s="168"/>
      <c r="L41" s="210" t="s">
        <v>134</v>
      </c>
      <c r="M41" s="316">
        <f>H41-I41</f>
        <v>108</v>
      </c>
      <c r="N41" s="503" t="s">
        <v>133</v>
      </c>
      <c r="O41" s="377"/>
      <c r="P41" s="184"/>
      <c r="AA41" s="62"/>
    </row>
    <row r="42" spans="1:27" s="33" customFormat="1" ht="17.25" customHeight="1">
      <c r="A42" s="473" t="s">
        <v>186</v>
      </c>
      <c r="B42" s="380" t="s">
        <v>185</v>
      </c>
      <c r="C42" s="381">
        <v>1</v>
      </c>
      <c r="D42" s="382"/>
      <c r="E42" s="382"/>
      <c r="F42" s="383"/>
      <c r="G42" s="384">
        <v>4</v>
      </c>
      <c r="H42" s="385">
        <v>120</v>
      </c>
      <c r="I42" s="386">
        <v>6</v>
      </c>
      <c r="J42" s="386">
        <v>4</v>
      </c>
      <c r="K42" s="386">
        <v>2</v>
      </c>
      <c r="L42" s="386"/>
      <c r="M42" s="387">
        <f>H42-I42</f>
        <v>114</v>
      </c>
      <c r="N42" s="477" t="s">
        <v>134</v>
      </c>
      <c r="O42" s="474"/>
      <c r="P42" s="475"/>
      <c r="AA42" s="62"/>
    </row>
    <row r="43" spans="1:27" s="33" customFormat="1" ht="17.25" customHeight="1">
      <c r="A43" s="378" t="s">
        <v>145</v>
      </c>
      <c r="B43" s="379" t="s">
        <v>187</v>
      </c>
      <c r="C43" s="389">
        <v>2</v>
      </c>
      <c r="D43" s="390"/>
      <c r="E43" s="390"/>
      <c r="F43" s="391"/>
      <c r="G43" s="392">
        <v>3</v>
      </c>
      <c r="H43" s="388">
        <f>G43*30</f>
        <v>90</v>
      </c>
      <c r="I43" s="393">
        <v>6</v>
      </c>
      <c r="J43" s="394">
        <v>4</v>
      </c>
      <c r="K43" s="388"/>
      <c r="L43" s="390">
        <v>2</v>
      </c>
      <c r="M43" s="395">
        <f>H43-I43</f>
        <v>84</v>
      </c>
      <c r="N43" s="478"/>
      <c r="O43" s="479" t="s">
        <v>134</v>
      </c>
      <c r="P43" s="480"/>
      <c r="AA43" s="62"/>
    </row>
    <row r="44" spans="1:27" s="33" customFormat="1" ht="17.25" customHeight="1">
      <c r="A44" s="419" t="s">
        <v>188</v>
      </c>
      <c r="B44" s="506" t="s">
        <v>189</v>
      </c>
      <c r="C44" s="398"/>
      <c r="D44" s="399">
        <v>2</v>
      </c>
      <c r="E44" s="400"/>
      <c r="F44" s="401"/>
      <c r="G44" s="507">
        <v>1.5</v>
      </c>
      <c r="H44" s="189">
        <f>G44*30</f>
        <v>45</v>
      </c>
      <c r="I44" s="508">
        <v>6</v>
      </c>
      <c r="J44" s="509">
        <v>4</v>
      </c>
      <c r="K44" s="509">
        <v>2</v>
      </c>
      <c r="L44" s="509"/>
      <c r="M44" s="510">
        <f>H44-I44</f>
        <v>39</v>
      </c>
      <c r="N44" s="511"/>
      <c r="O44" s="512" t="s">
        <v>134</v>
      </c>
      <c r="P44" s="505"/>
      <c r="AA44" s="62"/>
    </row>
    <row r="45" spans="1:27" s="33" customFormat="1" ht="17.25" customHeight="1">
      <c r="A45" s="514" t="s">
        <v>204</v>
      </c>
      <c r="B45" s="514" t="s">
        <v>205</v>
      </c>
      <c r="C45" s="514" t="s">
        <v>206</v>
      </c>
      <c r="D45" s="514"/>
      <c r="E45" s="514"/>
      <c r="F45" s="514"/>
      <c r="G45" s="539" t="s">
        <v>207</v>
      </c>
      <c r="H45" s="514" t="s">
        <v>208</v>
      </c>
      <c r="I45" s="514" t="s">
        <v>234</v>
      </c>
      <c r="J45" s="514" t="s">
        <v>173</v>
      </c>
      <c r="K45" s="514"/>
      <c r="L45" s="514" t="s">
        <v>211</v>
      </c>
      <c r="M45" s="514" t="s">
        <v>214</v>
      </c>
      <c r="N45" s="539" t="s">
        <v>134</v>
      </c>
      <c r="O45" s="539"/>
      <c r="P45" s="514"/>
      <c r="AA45" s="62"/>
    </row>
    <row r="46" spans="1:27" s="33" customFormat="1" ht="30" customHeight="1">
      <c r="A46" s="514" t="s">
        <v>209</v>
      </c>
      <c r="B46" s="515" t="s">
        <v>210</v>
      </c>
      <c r="C46" s="514"/>
      <c r="D46" s="514" t="s">
        <v>211</v>
      </c>
      <c r="E46" s="514"/>
      <c r="F46" s="514"/>
      <c r="G46" s="539" t="s">
        <v>173</v>
      </c>
      <c r="H46" s="514" t="s">
        <v>212</v>
      </c>
      <c r="I46" s="514" t="s">
        <v>234</v>
      </c>
      <c r="J46" s="514" t="s">
        <v>173</v>
      </c>
      <c r="K46" s="514"/>
      <c r="L46" s="514" t="s">
        <v>211</v>
      </c>
      <c r="M46" s="514" t="s">
        <v>213</v>
      </c>
      <c r="N46" s="539"/>
      <c r="O46" s="539" t="s">
        <v>134</v>
      </c>
      <c r="P46" s="514"/>
      <c r="AA46" s="62"/>
    </row>
    <row r="47" spans="1:27" s="33" customFormat="1" ht="17.25" customHeight="1">
      <c r="A47" s="514" t="s">
        <v>217</v>
      </c>
      <c r="B47" s="515" t="s">
        <v>218</v>
      </c>
      <c r="C47" s="37"/>
      <c r="D47" s="37"/>
      <c r="E47" s="309">
        <v>1</v>
      </c>
      <c r="F47" s="309"/>
      <c r="G47" s="501">
        <f>H47/30</f>
        <v>1</v>
      </c>
      <c r="H47" s="37">
        <v>30</v>
      </c>
      <c r="I47" s="37">
        <v>4</v>
      </c>
      <c r="J47" s="209"/>
      <c r="K47" s="168"/>
      <c r="L47" s="209">
        <v>4</v>
      </c>
      <c r="M47" s="316">
        <f>H47-I47</f>
        <v>26</v>
      </c>
      <c r="N47" s="213" t="s">
        <v>173</v>
      </c>
      <c r="O47" s="514"/>
      <c r="P47" s="514"/>
      <c r="AA47" s="62"/>
    </row>
    <row r="48" spans="1:27" s="33" customFormat="1" ht="17.25" customHeight="1" thickBot="1">
      <c r="A48" s="775" t="s">
        <v>190</v>
      </c>
      <c r="B48" s="776"/>
      <c r="C48" s="513"/>
      <c r="D48" s="513"/>
      <c r="E48" s="513"/>
      <c r="F48" s="513"/>
      <c r="G48" s="403">
        <f>G42+G41+G43+G44+G40+G45+G46+G47</f>
        <v>26.5</v>
      </c>
      <c r="H48" s="403">
        <f aca="true" t="shared" si="2" ref="H48:M48">H42+H41+H43+H44+H40+H45+H46+H47</f>
        <v>795</v>
      </c>
      <c r="I48" s="403">
        <f t="shared" si="2"/>
        <v>58</v>
      </c>
      <c r="J48" s="403">
        <f>J42+6+J43+J44+J40+J45+J46+J47</f>
        <v>34</v>
      </c>
      <c r="K48" s="403">
        <f t="shared" si="2"/>
        <v>4</v>
      </c>
      <c r="L48" s="403">
        <f>L42+6+L43+L44+L40+L45+L46+L47</f>
        <v>20</v>
      </c>
      <c r="M48" s="403">
        <f t="shared" si="2"/>
        <v>729</v>
      </c>
      <c r="N48" s="481" t="s">
        <v>235</v>
      </c>
      <c r="O48" s="481" t="s">
        <v>216</v>
      </c>
      <c r="P48" s="482">
        <f>SUM(P40:P43)</f>
        <v>0</v>
      </c>
      <c r="AA48" s="62"/>
    </row>
    <row r="49" spans="1:27" s="33" customFormat="1" ht="17.25" customHeight="1" thickBot="1">
      <c r="A49" s="777" t="s">
        <v>241</v>
      </c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9"/>
      <c r="AA49" s="62"/>
    </row>
    <row r="50" spans="1:27" s="33" customFormat="1" ht="17.25" customHeight="1">
      <c r="A50" s="404" t="s">
        <v>120</v>
      </c>
      <c r="B50" s="405" t="s">
        <v>191</v>
      </c>
      <c r="C50" s="406">
        <v>2</v>
      </c>
      <c r="D50" s="407"/>
      <c r="E50" s="407"/>
      <c r="F50" s="408"/>
      <c r="G50" s="409">
        <f>H50/30</f>
        <v>3</v>
      </c>
      <c r="H50" s="410">
        <v>90</v>
      </c>
      <c r="I50" s="411">
        <v>6</v>
      </c>
      <c r="J50" s="412">
        <v>4</v>
      </c>
      <c r="K50" s="413"/>
      <c r="L50" s="413">
        <v>2</v>
      </c>
      <c r="M50" s="414">
        <f>H50-I50</f>
        <v>84</v>
      </c>
      <c r="N50" s="483"/>
      <c r="O50" s="484" t="s">
        <v>134</v>
      </c>
      <c r="P50" s="485"/>
      <c r="AA50" s="62"/>
    </row>
    <row r="51" spans="1:27" s="33" customFormat="1" ht="17.25" customHeight="1">
      <c r="A51" s="378" t="s">
        <v>123</v>
      </c>
      <c r="B51" s="415" t="s">
        <v>192</v>
      </c>
      <c r="C51" s="416">
        <v>2</v>
      </c>
      <c r="D51" s="390"/>
      <c r="E51" s="390"/>
      <c r="F51" s="396"/>
      <c r="G51" s="417">
        <v>3</v>
      </c>
      <c r="H51" s="394">
        <f>G51*30</f>
        <v>90</v>
      </c>
      <c r="I51" s="394">
        <v>6</v>
      </c>
      <c r="J51" s="394">
        <v>4</v>
      </c>
      <c r="K51" s="394"/>
      <c r="L51" s="394">
        <v>2</v>
      </c>
      <c r="M51" s="418">
        <v>82</v>
      </c>
      <c r="N51" s="478"/>
      <c r="O51" s="479" t="s">
        <v>134</v>
      </c>
      <c r="P51" s="486"/>
      <c r="AA51" s="62"/>
    </row>
    <row r="52" spans="1:27" s="33" customFormat="1" ht="25.5" customHeight="1">
      <c r="A52" s="419" t="s">
        <v>193</v>
      </c>
      <c r="B52" s="420" t="s">
        <v>194</v>
      </c>
      <c r="C52" s="416"/>
      <c r="D52" s="390">
        <v>1</v>
      </c>
      <c r="E52" s="390"/>
      <c r="F52" s="421"/>
      <c r="G52" s="422">
        <v>3</v>
      </c>
      <c r="H52" s="423">
        <f>G52*30</f>
        <v>90</v>
      </c>
      <c r="I52" s="424">
        <v>6</v>
      </c>
      <c r="J52" s="425">
        <v>4</v>
      </c>
      <c r="K52" s="399"/>
      <c r="L52" s="399">
        <v>2</v>
      </c>
      <c r="M52" s="426">
        <f>H52-I52</f>
        <v>84</v>
      </c>
      <c r="N52" s="478" t="s">
        <v>134</v>
      </c>
      <c r="O52" s="479"/>
      <c r="P52" s="480"/>
      <c r="AA52" s="62"/>
    </row>
    <row r="53" spans="1:27" s="33" customFormat="1" ht="17.25" customHeight="1" thickBot="1">
      <c r="A53" s="397"/>
      <c r="B53" s="427"/>
      <c r="C53" s="428"/>
      <c r="D53" s="429"/>
      <c r="E53" s="429"/>
      <c r="F53" s="402"/>
      <c r="G53" s="430"/>
      <c r="H53" s="431"/>
      <c r="I53" s="431"/>
      <c r="J53" s="431"/>
      <c r="K53" s="431"/>
      <c r="L53" s="431"/>
      <c r="M53" s="432"/>
      <c r="N53" s="487"/>
      <c r="O53" s="488"/>
      <c r="P53" s="489"/>
      <c r="AA53" s="62"/>
    </row>
    <row r="54" spans="1:27" s="33" customFormat="1" ht="17.25" customHeight="1" thickBot="1">
      <c r="A54" s="780" t="s">
        <v>195</v>
      </c>
      <c r="B54" s="781"/>
      <c r="C54" s="433"/>
      <c r="D54" s="433"/>
      <c r="E54" s="433"/>
      <c r="F54" s="433"/>
      <c r="G54" s="434">
        <f>SUM(G50:G52)</f>
        <v>9</v>
      </c>
      <c r="H54" s="435">
        <f>SUM(H50:H52)</f>
        <v>270</v>
      </c>
      <c r="I54" s="435">
        <f>SUM(I50:I52)</f>
        <v>18</v>
      </c>
      <c r="J54" s="435">
        <f>SUM(J50:J52)</f>
        <v>12</v>
      </c>
      <c r="K54" s="435">
        <f>K50+K51+K52</f>
        <v>0</v>
      </c>
      <c r="L54" s="435">
        <f>SUM(L50:L52)</f>
        <v>6</v>
      </c>
      <c r="M54" s="435">
        <f>SUM(M50:M52)</f>
        <v>250</v>
      </c>
      <c r="N54" s="490" t="s">
        <v>134</v>
      </c>
      <c r="O54" s="490" t="s">
        <v>133</v>
      </c>
      <c r="P54" s="491">
        <f>P50+P51+P52</f>
        <v>0</v>
      </c>
      <c r="AA54" s="62"/>
    </row>
    <row r="55" spans="1:27" s="33" customFormat="1" ht="17.25" customHeight="1" thickBot="1">
      <c r="A55" s="777" t="s">
        <v>242</v>
      </c>
      <c r="B55" s="778"/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9"/>
      <c r="AA55" s="62"/>
    </row>
    <row r="56" spans="1:27" s="33" customFormat="1" ht="17.25" customHeight="1">
      <c r="A56" s="404" t="s">
        <v>125</v>
      </c>
      <c r="B56" s="436" t="s">
        <v>196</v>
      </c>
      <c r="C56" s="381"/>
      <c r="D56" s="382">
        <v>2</v>
      </c>
      <c r="E56" s="382"/>
      <c r="F56" s="437"/>
      <c r="G56" s="438">
        <v>3</v>
      </c>
      <c r="H56" s="439">
        <f>G56*30</f>
        <v>90</v>
      </c>
      <c r="I56" s="440">
        <v>6</v>
      </c>
      <c r="J56" s="440">
        <v>4</v>
      </c>
      <c r="K56" s="440"/>
      <c r="L56" s="440">
        <v>2</v>
      </c>
      <c r="M56" s="441">
        <v>82</v>
      </c>
      <c r="N56" s="483"/>
      <c r="O56" s="484" t="s">
        <v>134</v>
      </c>
      <c r="P56" s="492"/>
      <c r="AA56" s="62"/>
    </row>
    <row r="57" spans="1:27" s="33" customFormat="1" ht="17.25" customHeight="1">
      <c r="A57" s="378" t="s">
        <v>126</v>
      </c>
      <c r="B57" s="379" t="s">
        <v>197</v>
      </c>
      <c r="C57" s="389">
        <v>2</v>
      </c>
      <c r="D57" s="390"/>
      <c r="E57" s="390"/>
      <c r="F57" s="391"/>
      <c r="G57" s="442">
        <v>3</v>
      </c>
      <c r="H57" s="443">
        <f>G57*30</f>
        <v>90</v>
      </c>
      <c r="I57" s="393">
        <v>6</v>
      </c>
      <c r="J57" s="394">
        <v>4</v>
      </c>
      <c r="K57" s="388"/>
      <c r="L57" s="390">
        <v>2</v>
      </c>
      <c r="M57" s="444">
        <f>H57-I57</f>
        <v>84</v>
      </c>
      <c r="N57" s="478"/>
      <c r="O57" s="479" t="s">
        <v>134</v>
      </c>
      <c r="P57" s="480"/>
      <c r="AA57" s="62"/>
    </row>
    <row r="58" spans="1:27" s="33" customFormat="1" ht="17.25" customHeight="1" thickBot="1">
      <c r="A58" s="397" t="s">
        <v>198</v>
      </c>
      <c r="B58" s="445" t="s">
        <v>199</v>
      </c>
      <c r="C58" s="446"/>
      <c r="D58" s="447">
        <v>1</v>
      </c>
      <c r="E58" s="447"/>
      <c r="F58" s="448"/>
      <c r="G58" s="449">
        <v>3</v>
      </c>
      <c r="H58" s="450">
        <f>G58*30</f>
        <v>90</v>
      </c>
      <c r="I58" s="451">
        <v>6</v>
      </c>
      <c r="J58" s="452">
        <v>4</v>
      </c>
      <c r="K58" s="447"/>
      <c r="L58" s="447">
        <v>2</v>
      </c>
      <c r="M58" s="453">
        <f>H58-I58</f>
        <v>84</v>
      </c>
      <c r="N58" s="493" t="s">
        <v>134</v>
      </c>
      <c r="O58" s="494"/>
      <c r="P58" s="495"/>
      <c r="AA58" s="62"/>
    </row>
    <row r="59" spans="1:27" s="33" customFormat="1" ht="17.25" customHeight="1" thickBot="1">
      <c r="A59" s="782" t="s">
        <v>200</v>
      </c>
      <c r="B59" s="783"/>
      <c r="C59" s="454"/>
      <c r="D59" s="454"/>
      <c r="E59" s="454"/>
      <c r="F59" s="454"/>
      <c r="G59" s="455">
        <f aca="true" t="shared" si="3" ref="G59:M59">SUM(G56:G58)</f>
        <v>9</v>
      </c>
      <c r="H59" s="456">
        <f t="shared" si="3"/>
        <v>270</v>
      </c>
      <c r="I59" s="456">
        <f t="shared" si="3"/>
        <v>18</v>
      </c>
      <c r="J59" s="456">
        <f t="shared" si="3"/>
        <v>12</v>
      </c>
      <c r="K59" s="456">
        <f t="shared" si="3"/>
        <v>0</v>
      </c>
      <c r="L59" s="456">
        <f t="shared" si="3"/>
        <v>6</v>
      </c>
      <c r="M59" s="456">
        <f t="shared" si="3"/>
        <v>250</v>
      </c>
      <c r="N59" s="496" t="s">
        <v>134</v>
      </c>
      <c r="O59" s="496" t="s">
        <v>133</v>
      </c>
      <c r="P59" s="497">
        <f>P56+P57+P58</f>
        <v>0</v>
      </c>
      <c r="AA59" s="62"/>
    </row>
    <row r="60" spans="1:27" s="33" customFormat="1" ht="17.25" customHeight="1" thickBot="1">
      <c r="A60" s="784" t="s">
        <v>201</v>
      </c>
      <c r="B60" s="785"/>
      <c r="C60" s="457"/>
      <c r="D60" s="457"/>
      <c r="E60" s="457"/>
      <c r="F60" s="457"/>
      <c r="G60" s="458">
        <f>G48+G54</f>
        <v>35.5</v>
      </c>
      <c r="H60" s="459">
        <f aca="true" t="shared" si="4" ref="H60:M60">H48+H54</f>
        <v>1065</v>
      </c>
      <c r="I60" s="459">
        <f t="shared" si="4"/>
        <v>76</v>
      </c>
      <c r="J60" s="459">
        <f t="shared" si="4"/>
        <v>46</v>
      </c>
      <c r="K60" s="459">
        <f t="shared" si="4"/>
        <v>4</v>
      </c>
      <c r="L60" s="459">
        <f t="shared" si="4"/>
        <v>26</v>
      </c>
      <c r="M60" s="459">
        <f t="shared" si="4"/>
        <v>979</v>
      </c>
      <c r="N60" s="498" t="s">
        <v>236</v>
      </c>
      <c r="O60" s="498" t="s">
        <v>237</v>
      </c>
      <c r="P60" s="499">
        <f>P48+P54</f>
        <v>0</v>
      </c>
      <c r="AA60" s="62"/>
    </row>
    <row r="61" spans="1:27" s="33" customFormat="1" ht="17.25" customHeight="1">
      <c r="A61" s="786"/>
      <c r="B61" s="787"/>
      <c r="C61" s="787"/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8"/>
      <c r="AA61" s="62"/>
    </row>
    <row r="62" spans="1:30" s="33" customFormat="1" ht="17.25" customHeight="1">
      <c r="A62" s="789" t="s">
        <v>243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1"/>
    </row>
    <row r="63" spans="1:30" s="33" customFormat="1" ht="30" customHeight="1">
      <c r="A63" s="537"/>
      <c r="B63" s="525" t="s">
        <v>227</v>
      </c>
      <c r="C63" s="526">
        <v>2</v>
      </c>
      <c r="D63" s="37"/>
      <c r="E63" s="538"/>
      <c r="F63" s="538"/>
      <c r="G63" s="527">
        <v>5</v>
      </c>
      <c r="H63" s="502">
        <f>30*G63</f>
        <v>150</v>
      </c>
      <c r="I63" s="522">
        <f>J63+K63+L63</f>
        <v>6</v>
      </c>
      <c r="J63" s="352">
        <v>2</v>
      </c>
      <c r="K63" s="352">
        <v>2</v>
      </c>
      <c r="L63" s="352">
        <v>2</v>
      </c>
      <c r="M63" s="523">
        <f>H63-I63</f>
        <v>144</v>
      </c>
      <c r="N63" s="537"/>
      <c r="O63" s="524" t="s">
        <v>134</v>
      </c>
      <c r="P63" s="537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6"/>
    </row>
    <row r="64" spans="1:30" s="33" customFormat="1" ht="30" customHeight="1">
      <c r="A64" s="537"/>
      <c r="B64" s="528" t="s">
        <v>228</v>
      </c>
      <c r="C64" s="500"/>
      <c r="D64" s="500">
        <v>2</v>
      </c>
      <c r="E64" s="500"/>
      <c r="F64" s="500"/>
      <c r="G64" s="527">
        <v>1.5</v>
      </c>
      <c r="H64" s="502">
        <f>30*G64</f>
        <v>45</v>
      </c>
      <c r="I64" s="522">
        <f>J64+K64+L64</f>
        <v>6</v>
      </c>
      <c r="J64" s="168">
        <v>4</v>
      </c>
      <c r="K64" s="168"/>
      <c r="L64" s="168">
        <v>2</v>
      </c>
      <c r="M64" s="523">
        <f>H64-I64</f>
        <v>39</v>
      </c>
      <c r="N64" s="537"/>
      <c r="O64" s="524" t="s">
        <v>134</v>
      </c>
      <c r="P64" s="537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6"/>
    </row>
    <row r="65" spans="1:30" s="33" customFormat="1" ht="30" customHeight="1">
      <c r="A65" s="213"/>
      <c r="B65" s="518" t="s">
        <v>219</v>
      </c>
      <c r="C65" s="168"/>
      <c r="D65" s="168"/>
      <c r="E65" s="168"/>
      <c r="F65" s="168"/>
      <c r="G65" s="519">
        <f aca="true" t="shared" si="5" ref="G65:M65">G66+G67</f>
        <v>14</v>
      </c>
      <c r="H65" s="520">
        <f t="shared" si="5"/>
        <v>420</v>
      </c>
      <c r="I65" s="520">
        <f t="shared" si="5"/>
        <v>24</v>
      </c>
      <c r="J65" s="520">
        <v>16</v>
      </c>
      <c r="K65" s="520">
        <v>4</v>
      </c>
      <c r="L65" s="520">
        <v>4</v>
      </c>
      <c r="M65" s="520">
        <f t="shared" si="5"/>
        <v>396</v>
      </c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02"/>
      <c r="AD65" s="521"/>
    </row>
    <row r="66" spans="1:30" s="33" customFormat="1" ht="32.25" customHeight="1">
      <c r="A66" s="213"/>
      <c r="B66" s="518" t="s">
        <v>219</v>
      </c>
      <c r="C66" s="352">
        <v>1</v>
      </c>
      <c r="D66" s="168"/>
      <c r="E66" s="168"/>
      <c r="F66" s="168"/>
      <c r="G66" s="519">
        <v>9</v>
      </c>
      <c r="H66" s="502">
        <f>G66*30</f>
        <v>270</v>
      </c>
      <c r="I66" s="522">
        <v>12</v>
      </c>
      <c r="J66" s="540" t="s">
        <v>239</v>
      </c>
      <c r="K66" s="540" t="s">
        <v>171</v>
      </c>
      <c r="L66" s="540" t="s">
        <v>135</v>
      </c>
      <c r="M66" s="523">
        <f aca="true" t="shared" si="6" ref="M66:M72">H66-I66</f>
        <v>258</v>
      </c>
      <c r="N66" s="524" t="s">
        <v>133</v>
      </c>
      <c r="O66" s="521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4"/>
      <c r="AD66" s="521"/>
    </row>
    <row r="67" spans="1:30" s="33" customFormat="1" ht="29.25" customHeight="1">
      <c r="A67" s="213"/>
      <c r="B67" s="518" t="s">
        <v>219</v>
      </c>
      <c r="C67" s="352">
        <v>2</v>
      </c>
      <c r="D67" s="168"/>
      <c r="E67" s="168"/>
      <c r="F67" s="168"/>
      <c r="G67" s="519">
        <v>5</v>
      </c>
      <c r="H67" s="502">
        <f>G67*30</f>
        <v>150</v>
      </c>
      <c r="I67" s="522">
        <v>12</v>
      </c>
      <c r="J67" s="540" t="s">
        <v>239</v>
      </c>
      <c r="K67" s="540" t="s">
        <v>171</v>
      </c>
      <c r="L67" s="540" t="s">
        <v>135</v>
      </c>
      <c r="M67" s="523">
        <f t="shared" si="6"/>
        <v>138</v>
      </c>
      <c r="N67" s="502"/>
      <c r="O67" s="524" t="s">
        <v>133</v>
      </c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02"/>
      <c r="AD67" s="524"/>
    </row>
    <row r="68" spans="1:30" s="33" customFormat="1" ht="32.25" customHeight="1">
      <c r="A68" s="213"/>
      <c r="B68" s="518" t="s">
        <v>220</v>
      </c>
      <c r="C68" s="168"/>
      <c r="D68" s="168"/>
      <c r="E68" s="352">
        <v>1</v>
      </c>
      <c r="F68" s="168"/>
      <c r="G68" s="519">
        <v>3</v>
      </c>
      <c r="H68" s="502">
        <f>G68*30</f>
        <v>90</v>
      </c>
      <c r="I68" s="522">
        <f>J68+K68+L68</f>
        <v>4</v>
      </c>
      <c r="J68" s="168"/>
      <c r="K68" s="168"/>
      <c r="L68" s="168">
        <v>4</v>
      </c>
      <c r="M68" s="523">
        <f t="shared" si="6"/>
        <v>86</v>
      </c>
      <c r="N68" s="460" t="s">
        <v>169</v>
      </c>
      <c r="O68" s="521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460"/>
      <c r="AD68" s="521"/>
    </row>
    <row r="69" spans="1:30" s="33" customFormat="1" ht="31.5" customHeight="1">
      <c r="A69" s="213"/>
      <c r="B69" s="525" t="s">
        <v>229</v>
      </c>
      <c r="C69" s="526">
        <v>1</v>
      </c>
      <c r="D69" s="37"/>
      <c r="E69" s="538"/>
      <c r="F69" s="538"/>
      <c r="G69" s="527">
        <v>6</v>
      </c>
      <c r="H69" s="502">
        <f>30*G69</f>
        <v>180</v>
      </c>
      <c r="I69" s="522">
        <f>J69+K69+L69</f>
        <v>6</v>
      </c>
      <c r="J69" s="352">
        <v>4</v>
      </c>
      <c r="K69" s="352">
        <v>2</v>
      </c>
      <c r="L69" s="168"/>
      <c r="M69" s="523">
        <f t="shared" si="6"/>
        <v>174</v>
      </c>
      <c r="N69" s="460" t="s">
        <v>134</v>
      </c>
      <c r="O69" s="521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460"/>
      <c r="AD69" s="521"/>
    </row>
    <row r="70" spans="1:30" s="33" customFormat="1" ht="27.75" customHeight="1">
      <c r="A70" s="213"/>
      <c r="B70" s="549" t="s">
        <v>245</v>
      </c>
      <c r="C70" s="526"/>
      <c r="D70" s="526">
        <v>2</v>
      </c>
      <c r="E70" s="37"/>
      <c r="F70" s="37"/>
      <c r="G70" s="527">
        <v>3</v>
      </c>
      <c r="H70" s="502">
        <f>G70*30</f>
        <v>90</v>
      </c>
      <c r="I70" s="522">
        <f>J70+K70+L70</f>
        <v>4</v>
      </c>
      <c r="J70" s="168">
        <v>4</v>
      </c>
      <c r="K70" s="168"/>
      <c r="L70" s="168"/>
      <c r="M70" s="523">
        <f>H70-I70</f>
        <v>86</v>
      </c>
      <c r="N70" s="523"/>
      <c r="O70" s="502">
        <v>4</v>
      </c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460"/>
      <c r="AD70" s="521"/>
    </row>
    <row r="71" spans="1:30" s="33" customFormat="1" ht="30.75" customHeight="1">
      <c r="A71" s="213"/>
      <c r="B71" s="376" t="s">
        <v>221</v>
      </c>
      <c r="C71" s="525"/>
      <c r="D71" s="526">
        <v>2</v>
      </c>
      <c r="E71" s="37"/>
      <c r="F71" s="37"/>
      <c r="G71" s="527">
        <v>3</v>
      </c>
      <c r="H71" s="502">
        <f>G71*30</f>
        <v>90</v>
      </c>
      <c r="I71" s="522">
        <f>J71+K71+L71</f>
        <v>4</v>
      </c>
      <c r="J71" s="168">
        <v>4</v>
      </c>
      <c r="K71" s="168"/>
      <c r="L71" s="168"/>
      <c r="M71" s="523">
        <f t="shared" si="6"/>
        <v>86</v>
      </c>
      <c r="N71" s="523"/>
      <c r="O71" s="502">
        <v>4</v>
      </c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460"/>
      <c r="AD71" s="521"/>
    </row>
    <row r="72" spans="1:30" s="33" customFormat="1" ht="30.75" customHeight="1">
      <c r="A72" s="213"/>
      <c r="B72" s="528" t="s">
        <v>222</v>
      </c>
      <c r="C72" s="37"/>
      <c r="D72" s="526">
        <v>2</v>
      </c>
      <c r="E72" s="309"/>
      <c r="F72" s="309"/>
      <c r="G72" s="527">
        <v>3</v>
      </c>
      <c r="H72" s="502">
        <f>G72*30</f>
        <v>90</v>
      </c>
      <c r="I72" s="522">
        <f>J72+K72+L72</f>
        <v>4</v>
      </c>
      <c r="J72" s="168">
        <v>4</v>
      </c>
      <c r="K72" s="168"/>
      <c r="L72" s="168"/>
      <c r="M72" s="523">
        <f t="shared" si="6"/>
        <v>86</v>
      </c>
      <c r="N72" s="523"/>
      <c r="O72" s="502">
        <v>4</v>
      </c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460"/>
      <c r="AD72" s="521"/>
    </row>
    <row r="73" spans="1:30" s="33" customFormat="1" ht="17.25" customHeight="1">
      <c r="A73" s="792" t="s">
        <v>223</v>
      </c>
      <c r="B73" s="793"/>
      <c r="C73" s="529"/>
      <c r="D73" s="529"/>
      <c r="E73" s="530"/>
      <c r="F73" s="530"/>
      <c r="G73" s="531">
        <f>G69+G63+G64+G65+G70+G68</f>
        <v>32.5</v>
      </c>
      <c r="H73" s="531">
        <f aca="true" t="shared" si="7" ref="H73:M73">H69+H63+H64+H65+H70+H68</f>
        <v>975</v>
      </c>
      <c r="I73" s="531">
        <f t="shared" si="7"/>
        <v>50</v>
      </c>
      <c r="J73" s="531">
        <f t="shared" si="7"/>
        <v>30</v>
      </c>
      <c r="K73" s="531">
        <f t="shared" si="7"/>
        <v>8</v>
      </c>
      <c r="L73" s="531">
        <f t="shared" si="7"/>
        <v>12</v>
      </c>
      <c r="M73" s="531">
        <f t="shared" si="7"/>
        <v>925</v>
      </c>
      <c r="N73" s="532" t="s">
        <v>244</v>
      </c>
      <c r="O73" s="532" t="s">
        <v>230</v>
      </c>
      <c r="P73" s="531"/>
      <c r="Q73" s="531"/>
      <c r="R73" s="531"/>
      <c r="S73" s="531"/>
      <c r="T73" s="531"/>
      <c r="U73" s="531"/>
      <c r="V73" s="531"/>
      <c r="W73" s="531"/>
      <c r="X73" s="531"/>
      <c r="Y73" s="531"/>
      <c r="Z73" s="531"/>
      <c r="AA73" s="531"/>
      <c r="AB73" s="531"/>
      <c r="AC73" s="532"/>
      <c r="AD73" s="533"/>
    </row>
    <row r="74" spans="1:27" s="34" customFormat="1" ht="16.5" customHeight="1" thickBot="1">
      <c r="A74" s="762" t="s">
        <v>129</v>
      </c>
      <c r="B74" s="763"/>
      <c r="C74" s="763"/>
      <c r="D74" s="763"/>
      <c r="E74" s="763"/>
      <c r="F74" s="763"/>
      <c r="G74" s="763"/>
      <c r="H74" s="763"/>
      <c r="I74" s="763"/>
      <c r="J74" s="763"/>
      <c r="K74" s="763"/>
      <c r="L74" s="763"/>
      <c r="M74" s="763"/>
      <c r="N74" s="763"/>
      <c r="O74" s="763"/>
      <c r="P74" s="764"/>
      <c r="AA74" s="68"/>
    </row>
    <row r="75" spans="1:27" s="34" customFormat="1" ht="15.75">
      <c r="A75" s="258" t="s">
        <v>79</v>
      </c>
      <c r="B75" s="259" t="s">
        <v>37</v>
      </c>
      <c r="C75" s="260"/>
      <c r="D75" s="261">
        <v>3</v>
      </c>
      <c r="E75" s="262"/>
      <c r="F75" s="263"/>
      <c r="G75" s="264">
        <v>4.5</v>
      </c>
      <c r="H75" s="265">
        <f>G75*30</f>
        <v>135</v>
      </c>
      <c r="I75" s="261"/>
      <c r="J75" s="262"/>
      <c r="K75" s="262"/>
      <c r="L75" s="266"/>
      <c r="M75" s="267"/>
      <c r="N75" s="268"/>
      <c r="O75" s="262"/>
      <c r="P75" s="263"/>
      <c r="AA75" s="68"/>
    </row>
    <row r="76" spans="1:27" s="34" customFormat="1" ht="16.5" thickBot="1">
      <c r="A76" s="297" t="s">
        <v>130</v>
      </c>
      <c r="B76" s="298" t="s">
        <v>22</v>
      </c>
      <c r="C76" s="299"/>
      <c r="D76" s="296">
        <v>3</v>
      </c>
      <c r="E76" s="300"/>
      <c r="F76" s="301"/>
      <c r="G76" s="340">
        <v>15</v>
      </c>
      <c r="H76" s="341">
        <f>G76*30</f>
        <v>450</v>
      </c>
      <c r="I76" s="296"/>
      <c r="J76" s="300"/>
      <c r="K76" s="300"/>
      <c r="L76" s="302"/>
      <c r="M76" s="303"/>
      <c r="N76" s="304"/>
      <c r="O76" s="305"/>
      <c r="P76" s="306"/>
      <c r="AA76" s="68"/>
    </row>
    <row r="77" spans="1:27" s="34" customFormat="1" ht="16.5" thickBot="1">
      <c r="A77" s="697" t="s">
        <v>140</v>
      </c>
      <c r="B77" s="698"/>
      <c r="C77" s="269"/>
      <c r="D77" s="270"/>
      <c r="E77" s="270"/>
      <c r="F77" s="271"/>
      <c r="G77" s="222">
        <f>G75+G76</f>
        <v>19.5</v>
      </c>
      <c r="H77" s="272">
        <f>H75+H76</f>
        <v>585</v>
      </c>
      <c r="I77" s="273"/>
      <c r="J77" s="273"/>
      <c r="K77" s="273"/>
      <c r="L77" s="274"/>
      <c r="M77" s="275"/>
      <c r="N77" s="276"/>
      <c r="O77" s="256"/>
      <c r="P77" s="257"/>
      <c r="AA77" s="68"/>
    </row>
    <row r="78" spans="1:27" s="34" customFormat="1" ht="16.5" thickBot="1">
      <c r="A78" s="694" t="s">
        <v>131</v>
      </c>
      <c r="B78" s="695"/>
      <c r="C78" s="695"/>
      <c r="D78" s="695"/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6"/>
      <c r="AA78" s="68"/>
    </row>
    <row r="79" spans="1:27" s="34" customFormat="1" ht="16.5" thickBot="1">
      <c r="A79" s="277" t="s">
        <v>132</v>
      </c>
      <c r="B79" s="326" t="s">
        <v>45</v>
      </c>
      <c r="C79" s="327">
        <v>3</v>
      </c>
      <c r="D79" s="279"/>
      <c r="E79" s="278"/>
      <c r="F79" s="280"/>
      <c r="G79" s="281">
        <v>3</v>
      </c>
      <c r="H79" s="282">
        <f>G79*30</f>
        <v>90</v>
      </c>
      <c r="I79" s="283"/>
      <c r="J79" s="283"/>
      <c r="K79" s="283"/>
      <c r="L79" s="284"/>
      <c r="M79" s="285"/>
      <c r="N79" s="276"/>
      <c r="O79" s="71"/>
      <c r="P79" s="257"/>
      <c r="AA79" s="68"/>
    </row>
    <row r="80" spans="1:27" s="34" customFormat="1" ht="16.5" thickBot="1">
      <c r="A80" s="697" t="s">
        <v>141</v>
      </c>
      <c r="B80" s="698"/>
      <c r="C80" s="286"/>
      <c r="D80" s="287"/>
      <c r="E80" s="287"/>
      <c r="F80" s="288"/>
      <c r="G80" s="138">
        <f>G79</f>
        <v>3</v>
      </c>
      <c r="H80" s="289">
        <f>H79</f>
        <v>90</v>
      </c>
      <c r="I80" s="290"/>
      <c r="J80" s="290"/>
      <c r="K80" s="290"/>
      <c r="L80" s="291"/>
      <c r="M80" s="292"/>
      <c r="N80" s="293"/>
      <c r="O80" s="294"/>
      <c r="P80" s="295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70"/>
    </row>
    <row r="81" spans="1:27" s="34" customFormat="1" ht="15.75">
      <c r="A81" s="370"/>
      <c r="B81" s="370"/>
      <c r="C81" s="369"/>
      <c r="D81" s="369"/>
      <c r="E81" s="369"/>
      <c r="F81" s="371"/>
      <c r="G81" s="372"/>
      <c r="H81" s="373"/>
      <c r="I81" s="373"/>
      <c r="J81" s="373"/>
      <c r="K81" s="373"/>
      <c r="L81" s="374"/>
      <c r="M81" s="373"/>
      <c r="N81" s="375"/>
      <c r="O81" s="375"/>
      <c r="P81" s="375"/>
      <c r="AA81" s="68"/>
    </row>
    <row r="82" spans="1:27" s="34" customFormat="1" ht="16.5" thickBot="1">
      <c r="A82" s="769" t="s">
        <v>146</v>
      </c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770"/>
      <c r="Q82" s="11"/>
      <c r="R82" s="20"/>
      <c r="S82" s="12"/>
      <c r="T82" s="22"/>
      <c r="U82" s="22"/>
      <c r="V82" s="11"/>
      <c r="W82" s="11"/>
      <c r="X82" s="11"/>
      <c r="Y82" s="11"/>
      <c r="Z82" s="11"/>
      <c r="AA82" s="11"/>
    </row>
    <row r="83" spans="1:27" s="34" customFormat="1" ht="16.5" thickBot="1">
      <c r="A83" s="686" t="s">
        <v>147</v>
      </c>
      <c r="B83" s="687"/>
      <c r="C83" s="687"/>
      <c r="D83" s="687"/>
      <c r="E83" s="687"/>
      <c r="F83" s="687"/>
      <c r="G83" s="222">
        <f>G14+G25+G31+G77+G80</f>
        <v>61.5</v>
      </c>
      <c r="H83" s="222">
        <f>H14+H25+H31+H77+H80</f>
        <v>1845</v>
      </c>
      <c r="I83" s="222">
        <f>I14+I25+I31+I77+I80</f>
        <v>76</v>
      </c>
      <c r="J83" s="365" t="s">
        <v>180</v>
      </c>
      <c r="K83" s="365" t="s">
        <v>181</v>
      </c>
      <c r="L83" s="365" t="s">
        <v>182</v>
      </c>
      <c r="M83" s="342">
        <f>M14+M25+M31+M77+M80</f>
        <v>1094</v>
      </c>
      <c r="N83" s="366" t="s">
        <v>183</v>
      </c>
      <c r="O83" s="365" t="s">
        <v>177</v>
      </c>
      <c r="P83" s="72"/>
      <c r="Q83" s="11"/>
      <c r="R83" s="20"/>
      <c r="S83" s="12"/>
      <c r="T83" s="12"/>
      <c r="U83" s="12"/>
      <c r="V83" s="11"/>
      <c r="W83" s="11"/>
      <c r="X83" s="11"/>
      <c r="Y83" s="11"/>
      <c r="Z83" s="11"/>
      <c r="AA83" s="11"/>
    </row>
    <row r="84" spans="1:27" s="34" customFormat="1" ht="16.5" thickBot="1">
      <c r="A84" s="766" t="s">
        <v>148</v>
      </c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8"/>
      <c r="N84" s="366" t="s">
        <v>183</v>
      </c>
      <c r="O84" s="365" t="s">
        <v>177</v>
      </c>
      <c r="P84" s="227"/>
      <c r="Q84" s="11"/>
      <c r="R84" s="11"/>
      <c r="S84" s="21"/>
      <c r="T84" s="12"/>
      <c r="U84" s="12"/>
      <c r="V84" s="11"/>
      <c r="W84" s="11"/>
      <c r="X84" s="11"/>
      <c r="Y84" s="11"/>
      <c r="Z84" s="11"/>
      <c r="AA84" s="11"/>
    </row>
    <row r="85" spans="1:27" s="34" customFormat="1" ht="19.5" customHeight="1" thickBot="1">
      <c r="A85" s="688" t="s">
        <v>27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90"/>
      <c r="N85" s="328">
        <v>4</v>
      </c>
      <c r="O85" s="220">
        <v>1</v>
      </c>
      <c r="P85" s="329"/>
      <c r="Q85" s="11"/>
      <c r="R85" s="11"/>
      <c r="S85" s="21"/>
      <c r="T85" s="12"/>
      <c r="U85" s="12"/>
      <c r="V85" s="11"/>
      <c r="W85" s="11"/>
      <c r="X85" s="11"/>
      <c r="Y85" s="22"/>
      <c r="Z85" s="11"/>
      <c r="AA85" s="11"/>
    </row>
    <row r="86" spans="1:27" s="34" customFormat="1" ht="16.5" thickBot="1">
      <c r="A86" s="688" t="s">
        <v>28</v>
      </c>
      <c r="B86" s="689"/>
      <c r="C86" s="689"/>
      <c r="D86" s="689"/>
      <c r="E86" s="689"/>
      <c r="F86" s="689"/>
      <c r="G86" s="689"/>
      <c r="H86" s="689"/>
      <c r="I86" s="689"/>
      <c r="J86" s="689"/>
      <c r="K86" s="689"/>
      <c r="L86" s="689"/>
      <c r="M86" s="690"/>
      <c r="N86" s="328">
        <v>2</v>
      </c>
      <c r="O86" s="220">
        <v>2</v>
      </c>
      <c r="P86" s="329">
        <v>1</v>
      </c>
      <c r="Q86" s="11"/>
      <c r="R86" s="11"/>
      <c r="S86" s="21"/>
      <c r="T86" s="21"/>
      <c r="U86" s="11"/>
      <c r="V86" s="22"/>
      <c r="W86" s="22"/>
      <c r="X86" s="22"/>
      <c r="Y86" s="12"/>
      <c r="Z86" s="22"/>
      <c r="AA86" s="11"/>
    </row>
    <row r="87" spans="1:27" s="34" customFormat="1" ht="16.5" thickBot="1">
      <c r="A87" s="688" t="s">
        <v>149</v>
      </c>
      <c r="B87" s="689"/>
      <c r="C87" s="689"/>
      <c r="D87" s="689"/>
      <c r="E87" s="689"/>
      <c r="F87" s="689"/>
      <c r="G87" s="689"/>
      <c r="H87" s="689"/>
      <c r="I87" s="689"/>
      <c r="J87" s="689"/>
      <c r="K87" s="689"/>
      <c r="L87" s="689"/>
      <c r="M87" s="690"/>
      <c r="N87" s="328">
        <v>1</v>
      </c>
      <c r="O87" s="116"/>
      <c r="P87" s="330"/>
      <c r="Q87" s="11"/>
      <c r="R87" s="11"/>
      <c r="S87" s="21"/>
      <c r="T87" s="21"/>
      <c r="U87" s="11"/>
      <c r="V87" s="12"/>
      <c r="W87" s="12"/>
      <c r="X87" s="12"/>
      <c r="Y87" s="12"/>
      <c r="Z87" s="12"/>
      <c r="AA87" s="11"/>
    </row>
    <row r="88" spans="1:27" s="34" customFormat="1" ht="16.5" thickBot="1">
      <c r="A88" s="688" t="s">
        <v>150</v>
      </c>
      <c r="B88" s="689"/>
      <c r="C88" s="689"/>
      <c r="D88" s="689"/>
      <c r="E88" s="689"/>
      <c r="F88" s="689"/>
      <c r="G88" s="689"/>
      <c r="H88" s="689"/>
      <c r="I88" s="689"/>
      <c r="J88" s="689"/>
      <c r="K88" s="689"/>
      <c r="L88" s="689"/>
      <c r="M88" s="690"/>
      <c r="N88" s="328"/>
      <c r="O88" s="116">
        <v>1</v>
      </c>
      <c r="P88" s="330"/>
      <c r="Q88" s="11"/>
      <c r="R88" s="11"/>
      <c r="S88" s="21"/>
      <c r="T88" s="21"/>
      <c r="U88" s="11"/>
      <c r="V88" s="12"/>
      <c r="W88" s="12"/>
      <c r="X88" s="12"/>
      <c r="Y88" s="12"/>
      <c r="Z88" s="12"/>
      <c r="AA88" s="11"/>
    </row>
    <row r="89" spans="1:27" s="34" customFormat="1" ht="16.5" thickBot="1">
      <c r="A89" s="795"/>
      <c r="B89" s="795"/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6"/>
      <c r="N89" s="691">
        <f>G12+G13+G18+G20+G21+G22+G23+G24+G28+G29+G30+G75+G76+G79</f>
        <v>61.5</v>
      </c>
      <c r="O89" s="692"/>
      <c r="P89" s="693"/>
      <c r="Q89" s="11"/>
      <c r="R89" s="11"/>
      <c r="S89" s="21"/>
      <c r="T89" s="21"/>
      <c r="U89" s="11"/>
      <c r="V89" s="12"/>
      <c r="W89" s="12"/>
      <c r="X89" s="12"/>
      <c r="Y89" s="11"/>
      <c r="Z89" s="12"/>
      <c r="AA89" s="11"/>
    </row>
    <row r="90" spans="1:27" s="34" customFormat="1" ht="16.5" thickBo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3"/>
      <c r="O90" s="23"/>
      <c r="P90" s="23"/>
      <c r="Q90" s="11"/>
      <c r="R90" s="11"/>
      <c r="S90" s="21"/>
      <c r="T90" s="21"/>
      <c r="U90" s="11"/>
      <c r="V90" s="11"/>
      <c r="W90" s="11"/>
      <c r="X90" s="11"/>
      <c r="Y90" s="11"/>
      <c r="Z90" s="11"/>
      <c r="AA90" s="11"/>
    </row>
    <row r="91" spans="1:27" s="34" customFormat="1" ht="16.5" thickBot="1">
      <c r="A91" s="711" t="s">
        <v>168</v>
      </c>
      <c r="B91" s="712"/>
      <c r="C91" s="712"/>
      <c r="D91" s="712"/>
      <c r="E91" s="712"/>
      <c r="F91" s="712"/>
      <c r="G91" s="712"/>
      <c r="H91" s="712"/>
      <c r="I91" s="712"/>
      <c r="J91" s="712"/>
      <c r="K91" s="712"/>
      <c r="L91" s="712"/>
      <c r="M91" s="712"/>
      <c r="N91" s="712"/>
      <c r="O91" s="712"/>
      <c r="P91" s="712"/>
      <c r="Q91" s="11"/>
      <c r="R91" s="11"/>
      <c r="S91" s="21"/>
      <c r="T91" s="21"/>
      <c r="U91" s="11"/>
      <c r="V91" s="11"/>
      <c r="W91" s="11"/>
      <c r="X91" s="11"/>
      <c r="Y91" s="11"/>
      <c r="Z91" s="11"/>
      <c r="AA91" s="11"/>
    </row>
    <row r="92" spans="1:27" s="34" customFormat="1" ht="16.5" thickBot="1">
      <c r="A92" s="686" t="s">
        <v>147</v>
      </c>
      <c r="B92" s="687"/>
      <c r="C92" s="687"/>
      <c r="D92" s="687"/>
      <c r="E92" s="687"/>
      <c r="F92" s="687"/>
      <c r="G92" s="222">
        <f>G14+G25+G37+G77+G80</f>
        <v>61.5</v>
      </c>
      <c r="H92" s="222">
        <f>H14+H25+H37+H77+H80</f>
        <v>1845</v>
      </c>
      <c r="I92" s="222">
        <f>I14+I25+I37+I77+I80</f>
        <v>76</v>
      </c>
      <c r="J92" s="365" t="s">
        <v>180</v>
      </c>
      <c r="K92" s="365" t="s">
        <v>181</v>
      </c>
      <c r="L92" s="365" t="s">
        <v>182</v>
      </c>
      <c r="M92" s="342">
        <f>M14+M25+M37+M77+M80</f>
        <v>1094</v>
      </c>
      <c r="N92" s="366" t="s">
        <v>183</v>
      </c>
      <c r="O92" s="365" t="s">
        <v>177</v>
      </c>
      <c r="P92" s="72"/>
      <c r="Q92" s="11"/>
      <c r="R92" s="11"/>
      <c r="S92" s="21"/>
      <c r="T92" s="21"/>
      <c r="U92" s="11"/>
      <c r="V92" s="11"/>
      <c r="W92" s="11"/>
      <c r="X92" s="11"/>
      <c r="Y92" s="11"/>
      <c r="Z92" s="11"/>
      <c r="AA92" s="11"/>
    </row>
    <row r="93" spans="1:27" s="34" customFormat="1" ht="16.5" thickBot="1">
      <c r="A93" s="766" t="s">
        <v>148</v>
      </c>
      <c r="B93" s="767"/>
      <c r="C93" s="767"/>
      <c r="D93" s="767"/>
      <c r="E93" s="767"/>
      <c r="F93" s="767"/>
      <c r="G93" s="767"/>
      <c r="H93" s="767"/>
      <c r="I93" s="767"/>
      <c r="J93" s="767"/>
      <c r="K93" s="767"/>
      <c r="L93" s="767"/>
      <c r="M93" s="768"/>
      <c r="N93" s="366" t="s">
        <v>183</v>
      </c>
      <c r="O93" s="365" t="s">
        <v>177</v>
      </c>
      <c r="P93" s="227"/>
      <c r="Q93" s="11"/>
      <c r="R93" s="11"/>
      <c r="S93" s="21"/>
      <c r="T93" s="21"/>
      <c r="U93" s="11"/>
      <c r="V93" s="11"/>
      <c r="W93" s="11"/>
      <c r="X93" s="11"/>
      <c r="Y93" s="11"/>
      <c r="Z93" s="11"/>
      <c r="AA93" s="11"/>
    </row>
    <row r="94" spans="1:27" s="34" customFormat="1" ht="16.5" thickBot="1">
      <c r="A94" s="688" t="s">
        <v>27</v>
      </c>
      <c r="B94" s="689"/>
      <c r="C94" s="689"/>
      <c r="D94" s="689"/>
      <c r="E94" s="689"/>
      <c r="F94" s="689"/>
      <c r="G94" s="689"/>
      <c r="H94" s="689"/>
      <c r="I94" s="689"/>
      <c r="J94" s="689"/>
      <c r="K94" s="689"/>
      <c r="L94" s="689"/>
      <c r="M94" s="690"/>
      <c r="N94" s="331">
        <v>4</v>
      </c>
      <c r="O94" s="220">
        <v>1</v>
      </c>
      <c r="P94" s="329"/>
      <c r="Q94" s="11"/>
      <c r="R94" s="11"/>
      <c r="S94" s="21"/>
      <c r="T94" s="21"/>
      <c r="U94" s="11"/>
      <c r="V94" s="11"/>
      <c r="W94" s="11"/>
      <c r="X94" s="11"/>
      <c r="Y94" s="11"/>
      <c r="Z94" s="11"/>
      <c r="AA94" s="11"/>
    </row>
    <row r="95" spans="1:27" s="34" customFormat="1" ht="16.5" thickBot="1">
      <c r="A95" s="688" t="s">
        <v>28</v>
      </c>
      <c r="B95" s="689"/>
      <c r="C95" s="689"/>
      <c r="D95" s="689"/>
      <c r="E95" s="689"/>
      <c r="F95" s="689"/>
      <c r="G95" s="689"/>
      <c r="H95" s="689"/>
      <c r="I95" s="689"/>
      <c r="J95" s="689"/>
      <c r="K95" s="689"/>
      <c r="L95" s="689"/>
      <c r="M95" s="690"/>
      <c r="N95" s="331">
        <v>2</v>
      </c>
      <c r="O95" s="220">
        <v>2</v>
      </c>
      <c r="P95" s="329">
        <v>1</v>
      </c>
      <c r="Q95" s="11"/>
      <c r="R95" s="11"/>
      <c r="S95" s="21"/>
      <c r="T95" s="21"/>
      <c r="U95" s="11"/>
      <c r="V95" s="11"/>
      <c r="W95" s="11"/>
      <c r="X95" s="11"/>
      <c r="Y95" s="11"/>
      <c r="Z95" s="11"/>
      <c r="AA95" s="11"/>
    </row>
    <row r="96" spans="1:27" s="34" customFormat="1" ht="16.5" thickBot="1">
      <c r="A96" s="688" t="s">
        <v>149</v>
      </c>
      <c r="B96" s="689"/>
      <c r="C96" s="689"/>
      <c r="D96" s="689"/>
      <c r="E96" s="689"/>
      <c r="F96" s="689"/>
      <c r="G96" s="689"/>
      <c r="H96" s="689"/>
      <c r="I96" s="689"/>
      <c r="J96" s="689"/>
      <c r="K96" s="689"/>
      <c r="L96" s="689"/>
      <c r="M96" s="690"/>
      <c r="N96" s="331">
        <v>1</v>
      </c>
      <c r="O96" s="116"/>
      <c r="P96" s="330"/>
      <c r="Q96" s="11"/>
      <c r="R96" s="11"/>
      <c r="S96" s="21"/>
      <c r="T96" s="21"/>
      <c r="U96" s="11"/>
      <c r="V96" s="11"/>
      <c r="W96" s="11"/>
      <c r="X96" s="11"/>
      <c r="Y96" s="11"/>
      <c r="Z96" s="11"/>
      <c r="AA96" s="11"/>
    </row>
    <row r="97" spans="1:27" s="35" customFormat="1" ht="15.75" customHeight="1" thickBot="1">
      <c r="A97" s="688" t="s">
        <v>150</v>
      </c>
      <c r="B97" s="689"/>
      <c r="C97" s="689"/>
      <c r="D97" s="689"/>
      <c r="E97" s="689"/>
      <c r="F97" s="689"/>
      <c r="G97" s="689"/>
      <c r="H97" s="689"/>
      <c r="I97" s="689"/>
      <c r="J97" s="689"/>
      <c r="K97" s="689"/>
      <c r="L97" s="689"/>
      <c r="M97" s="690"/>
      <c r="N97" s="331"/>
      <c r="O97" s="116">
        <v>1</v>
      </c>
      <c r="P97" s="330"/>
      <c r="Q97" s="11"/>
      <c r="R97" s="11"/>
      <c r="S97" s="21"/>
      <c r="T97" s="21"/>
      <c r="U97" s="11"/>
      <c r="V97" s="11"/>
      <c r="W97" s="11"/>
      <c r="X97" s="11"/>
      <c r="Y97" s="11"/>
      <c r="Z97" s="11"/>
      <c r="AA97" s="11"/>
    </row>
    <row r="98" spans="1:27" s="33" customFormat="1" ht="16.5" thickBot="1">
      <c r="A98" s="759"/>
      <c r="B98" s="760"/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1"/>
      <c r="N98" s="691">
        <f>G12+G13+G18+G20+G21+G22+G23+G24+G33+G35+G36+G75+G76+G79</f>
        <v>61.5</v>
      </c>
      <c r="O98" s="692"/>
      <c r="P98" s="693"/>
      <c r="Q98" s="11"/>
      <c r="R98" s="11"/>
      <c r="S98" s="21"/>
      <c r="T98" s="21"/>
      <c r="U98" s="11"/>
      <c r="V98" s="11"/>
      <c r="W98" s="11"/>
      <c r="X98" s="11"/>
      <c r="Y98" s="11"/>
      <c r="Z98" s="11"/>
      <c r="AA98" s="11"/>
    </row>
    <row r="99" spans="1:27" s="33" customFormat="1" ht="15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534"/>
      <c r="O99" s="534"/>
      <c r="P99" s="534"/>
      <c r="Q99" s="11"/>
      <c r="R99" s="11"/>
      <c r="S99" s="21"/>
      <c r="T99" s="21"/>
      <c r="U99" s="11"/>
      <c r="V99" s="11"/>
      <c r="W99" s="11"/>
      <c r="X99" s="11"/>
      <c r="Y99" s="11"/>
      <c r="Z99" s="11"/>
      <c r="AA99" s="11"/>
    </row>
    <row r="100" spans="1:27" s="33" customFormat="1" ht="16.5" thickBo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534"/>
      <c r="O100" s="534"/>
      <c r="P100" s="534"/>
      <c r="Q100" s="11"/>
      <c r="R100" s="11"/>
      <c r="S100" s="21"/>
      <c r="T100" s="21"/>
      <c r="U100" s="11"/>
      <c r="V100" s="11"/>
      <c r="W100" s="11"/>
      <c r="X100" s="11"/>
      <c r="Y100" s="11"/>
      <c r="Z100" s="11"/>
      <c r="AA100" s="11"/>
    </row>
    <row r="101" spans="1:27" s="33" customFormat="1" ht="16.5" thickBot="1">
      <c r="A101" s="711" t="s">
        <v>231</v>
      </c>
      <c r="B101" s="712"/>
      <c r="C101" s="712"/>
      <c r="D101" s="712"/>
      <c r="E101" s="712"/>
      <c r="F101" s="712"/>
      <c r="G101" s="712"/>
      <c r="H101" s="712"/>
      <c r="I101" s="712"/>
      <c r="J101" s="712"/>
      <c r="K101" s="712"/>
      <c r="L101" s="712"/>
      <c r="M101" s="712"/>
      <c r="N101" s="712"/>
      <c r="O101" s="712"/>
      <c r="P101" s="712"/>
      <c r="Q101" s="11"/>
      <c r="R101" s="11"/>
      <c r="S101" s="21"/>
      <c r="T101" s="21"/>
      <c r="U101" s="11"/>
      <c r="V101" s="11"/>
      <c r="W101" s="11"/>
      <c r="X101" s="11"/>
      <c r="Y101" s="11"/>
      <c r="Z101" s="11"/>
      <c r="AA101" s="11"/>
    </row>
    <row r="102" spans="1:27" s="33" customFormat="1" ht="16.5" thickBot="1">
      <c r="A102" s="686" t="s">
        <v>226</v>
      </c>
      <c r="B102" s="687"/>
      <c r="C102" s="687"/>
      <c r="D102" s="687"/>
      <c r="E102" s="687"/>
      <c r="F102" s="687"/>
      <c r="G102" s="222">
        <f>G14+G73+G77+G80</f>
        <v>58</v>
      </c>
      <c r="H102" s="222">
        <f aca="true" t="shared" si="8" ref="H102:M102">H14+H73+H77+H80</f>
        <v>1740</v>
      </c>
      <c r="I102" s="222">
        <f t="shared" si="8"/>
        <v>54</v>
      </c>
      <c r="J102" s="222">
        <f t="shared" si="8"/>
        <v>34</v>
      </c>
      <c r="K102" s="222">
        <f t="shared" si="8"/>
        <v>8</v>
      </c>
      <c r="L102" s="222">
        <f t="shared" si="8"/>
        <v>12</v>
      </c>
      <c r="M102" s="222">
        <f t="shared" si="8"/>
        <v>1011</v>
      </c>
      <c r="N102" s="366" t="s">
        <v>230</v>
      </c>
      <c r="O102" s="365" t="s">
        <v>230</v>
      </c>
      <c r="P102" s="72"/>
      <c r="Q102" s="11"/>
      <c r="R102" s="11"/>
      <c r="S102" s="21"/>
      <c r="T102" s="21"/>
      <c r="U102" s="11"/>
      <c r="V102" s="11"/>
      <c r="W102" s="11"/>
      <c r="X102" s="11"/>
      <c r="Y102" s="11"/>
      <c r="Z102" s="11"/>
      <c r="AA102" s="11"/>
    </row>
    <row r="103" spans="1:27" s="33" customFormat="1" ht="16.5" thickBot="1">
      <c r="A103" s="766" t="s">
        <v>148</v>
      </c>
      <c r="B103" s="767"/>
      <c r="C103" s="767"/>
      <c r="D103" s="767"/>
      <c r="E103" s="767"/>
      <c r="F103" s="767"/>
      <c r="G103" s="767"/>
      <c r="H103" s="767"/>
      <c r="I103" s="767"/>
      <c r="J103" s="767"/>
      <c r="K103" s="767"/>
      <c r="L103" s="767"/>
      <c r="M103" s="768"/>
      <c r="N103" s="366"/>
      <c r="O103" s="365"/>
      <c r="P103" s="227"/>
      <c r="Q103" s="11"/>
      <c r="R103" s="11"/>
      <c r="S103" s="21"/>
      <c r="T103" s="21"/>
      <c r="U103" s="11"/>
      <c r="V103" s="11"/>
      <c r="W103" s="11"/>
      <c r="X103" s="11"/>
      <c r="Y103" s="11"/>
      <c r="Z103" s="11"/>
      <c r="AA103" s="11"/>
    </row>
    <row r="104" spans="1:27" s="33" customFormat="1" ht="16.5" thickBot="1">
      <c r="A104" s="688" t="s">
        <v>27</v>
      </c>
      <c r="B104" s="689"/>
      <c r="C104" s="689"/>
      <c r="D104" s="689"/>
      <c r="E104" s="689"/>
      <c r="F104" s="689"/>
      <c r="G104" s="689"/>
      <c r="H104" s="689"/>
      <c r="I104" s="689"/>
      <c r="J104" s="689"/>
      <c r="K104" s="689"/>
      <c r="L104" s="689"/>
      <c r="M104" s="690"/>
      <c r="N104" s="331">
        <v>4</v>
      </c>
      <c r="O104" s="220">
        <v>1</v>
      </c>
      <c r="P104" s="329"/>
      <c r="Q104" s="11"/>
      <c r="R104" s="11"/>
      <c r="S104" s="21"/>
      <c r="T104" s="21"/>
      <c r="U104" s="11"/>
      <c r="V104" s="11"/>
      <c r="W104" s="11"/>
      <c r="X104" s="11"/>
      <c r="Y104" s="11"/>
      <c r="Z104" s="11"/>
      <c r="AA104" s="11"/>
    </row>
    <row r="105" spans="1:27" s="33" customFormat="1" ht="16.5" thickBot="1">
      <c r="A105" s="688" t="s">
        <v>28</v>
      </c>
      <c r="B105" s="689"/>
      <c r="C105" s="689"/>
      <c r="D105" s="689"/>
      <c r="E105" s="689"/>
      <c r="F105" s="689"/>
      <c r="G105" s="689"/>
      <c r="H105" s="689"/>
      <c r="I105" s="689"/>
      <c r="J105" s="689"/>
      <c r="K105" s="689"/>
      <c r="L105" s="689"/>
      <c r="M105" s="690"/>
      <c r="N105" s="331">
        <v>2</v>
      </c>
      <c r="O105" s="220">
        <v>2</v>
      </c>
      <c r="P105" s="329">
        <v>1</v>
      </c>
      <c r="Q105" s="11"/>
      <c r="R105" s="11"/>
      <c r="S105" s="21"/>
      <c r="T105" s="21"/>
      <c r="U105" s="11"/>
      <c r="V105" s="11"/>
      <c r="W105" s="11"/>
      <c r="X105" s="11"/>
      <c r="Y105" s="11"/>
      <c r="Z105" s="11"/>
      <c r="AA105" s="11"/>
    </row>
    <row r="106" spans="1:27" s="33" customFormat="1" ht="16.5" thickBot="1">
      <c r="A106" s="688" t="s">
        <v>149</v>
      </c>
      <c r="B106" s="689"/>
      <c r="C106" s="689"/>
      <c r="D106" s="689"/>
      <c r="E106" s="689"/>
      <c r="F106" s="689"/>
      <c r="G106" s="689"/>
      <c r="H106" s="689"/>
      <c r="I106" s="689"/>
      <c r="J106" s="689"/>
      <c r="K106" s="689"/>
      <c r="L106" s="689"/>
      <c r="M106" s="690"/>
      <c r="N106" s="331">
        <v>1</v>
      </c>
      <c r="O106" s="116"/>
      <c r="P106" s="330"/>
      <c r="Q106" s="11"/>
      <c r="R106" s="11"/>
      <c r="S106" s="21"/>
      <c r="T106" s="21"/>
      <c r="U106" s="11"/>
      <c r="V106" s="11"/>
      <c r="W106" s="11"/>
      <c r="X106" s="11"/>
      <c r="Y106" s="11"/>
      <c r="Z106" s="11"/>
      <c r="AA106" s="11"/>
    </row>
    <row r="107" spans="1:27" s="33" customFormat="1" ht="16.5" thickBot="1">
      <c r="A107" s="688" t="s">
        <v>150</v>
      </c>
      <c r="B107" s="689"/>
      <c r="C107" s="689"/>
      <c r="D107" s="689"/>
      <c r="E107" s="689"/>
      <c r="F107" s="689"/>
      <c r="G107" s="689"/>
      <c r="H107" s="689"/>
      <c r="I107" s="689"/>
      <c r="J107" s="689"/>
      <c r="K107" s="689"/>
      <c r="L107" s="689"/>
      <c r="M107" s="690"/>
      <c r="N107" s="331"/>
      <c r="O107" s="116">
        <v>1</v>
      </c>
      <c r="P107" s="330"/>
      <c r="Q107" s="11"/>
      <c r="R107" s="11"/>
      <c r="S107" s="21"/>
      <c r="T107" s="21"/>
      <c r="U107" s="11"/>
      <c r="V107" s="11"/>
      <c r="W107" s="11"/>
      <c r="X107" s="11"/>
      <c r="Y107" s="11"/>
      <c r="Z107" s="11"/>
      <c r="AA107" s="11"/>
    </row>
    <row r="108" spans="1:27" s="33" customFormat="1" ht="16.5" thickBot="1">
      <c r="A108" s="759"/>
      <c r="B108" s="760"/>
      <c r="C108" s="760"/>
      <c r="D108" s="760"/>
      <c r="E108" s="760"/>
      <c r="F108" s="760"/>
      <c r="G108" s="760"/>
      <c r="H108" s="760"/>
      <c r="I108" s="760"/>
      <c r="J108" s="760"/>
      <c r="K108" s="760"/>
      <c r="L108" s="760"/>
      <c r="M108" s="761"/>
      <c r="N108" s="691">
        <f>G70+G12+G13+G63+G64+G66+G67+G68+G69+G75+G76+G79</f>
        <v>58</v>
      </c>
      <c r="O108" s="692"/>
      <c r="P108" s="693"/>
      <c r="Q108" s="11"/>
      <c r="R108" s="11"/>
      <c r="S108" s="21"/>
      <c r="T108" s="21"/>
      <c r="U108" s="11"/>
      <c r="V108" s="11"/>
      <c r="W108" s="11"/>
      <c r="X108" s="11"/>
      <c r="Y108" s="11"/>
      <c r="Z108" s="11"/>
      <c r="AA108" s="11"/>
    </row>
    <row r="109" spans="1:27" s="33" customFormat="1" ht="15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534"/>
      <c r="O109" s="534"/>
      <c r="P109" s="534"/>
      <c r="Q109" s="11"/>
      <c r="R109" s="11"/>
      <c r="S109" s="21"/>
      <c r="T109" s="21"/>
      <c r="U109" s="11"/>
      <c r="V109" s="11"/>
      <c r="W109" s="11"/>
      <c r="X109" s="11"/>
      <c r="Y109" s="11"/>
      <c r="Z109" s="11"/>
      <c r="AA109" s="11"/>
    </row>
    <row r="110" spans="1:27" s="33" customFormat="1" ht="15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534"/>
      <c r="O110" s="534"/>
      <c r="P110" s="534"/>
      <c r="Q110" s="11"/>
      <c r="R110" s="11"/>
      <c r="S110" s="21"/>
      <c r="T110" s="21"/>
      <c r="U110" s="11"/>
      <c r="V110" s="11"/>
      <c r="W110" s="11"/>
      <c r="X110" s="11"/>
      <c r="Y110" s="11"/>
      <c r="Z110" s="11"/>
      <c r="AA110" s="11"/>
    </row>
    <row r="111" spans="1:27" s="33" customFormat="1" ht="15.75">
      <c r="A111" s="800" t="s">
        <v>225</v>
      </c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11"/>
      <c r="R111" s="11"/>
      <c r="S111" s="21"/>
      <c r="T111" s="21"/>
      <c r="U111" s="11"/>
      <c r="V111" s="11"/>
      <c r="W111" s="11"/>
      <c r="X111" s="11"/>
      <c r="Y111" s="11"/>
      <c r="Z111" s="11"/>
      <c r="AA111" s="11"/>
    </row>
    <row r="112" spans="1:27" s="33" customFormat="1" ht="15.75">
      <c r="A112" s="797" t="s">
        <v>224</v>
      </c>
      <c r="B112" s="798"/>
      <c r="C112" s="798"/>
      <c r="D112" s="798"/>
      <c r="E112" s="798"/>
      <c r="F112" s="799"/>
      <c r="G112" s="516">
        <f>G14+G60+G77+G80</f>
        <v>61</v>
      </c>
      <c r="H112" s="516">
        <f aca="true" t="shared" si="9" ref="H112:M112">H14+H60+H77+H80</f>
        <v>1830</v>
      </c>
      <c r="I112" s="516">
        <f t="shared" si="9"/>
        <v>80</v>
      </c>
      <c r="J112" s="516">
        <f t="shared" si="9"/>
        <v>50</v>
      </c>
      <c r="K112" s="516">
        <f t="shared" si="9"/>
        <v>4</v>
      </c>
      <c r="L112" s="516">
        <f t="shared" si="9"/>
        <v>26</v>
      </c>
      <c r="M112" s="516">
        <f t="shared" si="9"/>
        <v>1065</v>
      </c>
      <c r="N112" s="503" t="s">
        <v>238</v>
      </c>
      <c r="O112" s="213" t="s">
        <v>237</v>
      </c>
      <c r="P112" s="213"/>
      <c r="Q112" s="11"/>
      <c r="R112" s="11"/>
      <c r="S112" s="21"/>
      <c r="T112" s="21"/>
      <c r="U112" s="11"/>
      <c r="V112" s="11"/>
      <c r="W112" s="11"/>
      <c r="X112" s="11"/>
      <c r="Y112" s="11"/>
      <c r="Z112" s="11"/>
      <c r="AA112" s="11"/>
    </row>
    <row r="113" spans="1:27" s="33" customFormat="1" ht="15.75">
      <c r="A113" s="794" t="s">
        <v>202</v>
      </c>
      <c r="B113" s="794"/>
      <c r="C113" s="794"/>
      <c r="D113" s="794"/>
      <c r="E113" s="794"/>
      <c r="F113" s="794"/>
      <c r="G113" s="794"/>
      <c r="H113" s="794"/>
      <c r="I113" s="794"/>
      <c r="J113" s="794"/>
      <c r="K113" s="794"/>
      <c r="L113" s="794"/>
      <c r="M113" s="794"/>
      <c r="N113" s="250"/>
      <c r="O113" s="213"/>
      <c r="P113" s="213"/>
      <c r="Q113" s="11"/>
      <c r="R113" s="11"/>
      <c r="S113" s="21"/>
      <c r="T113" s="21"/>
      <c r="U113" s="11"/>
      <c r="V113" s="11"/>
      <c r="W113" s="11"/>
      <c r="X113" s="11"/>
      <c r="Y113" s="11"/>
      <c r="Z113" s="11"/>
      <c r="AA113" s="11"/>
    </row>
    <row r="114" spans="1:27" s="33" customFormat="1" ht="15.75">
      <c r="A114" s="675" t="s">
        <v>27</v>
      </c>
      <c r="B114" s="675"/>
      <c r="C114" s="675"/>
      <c r="D114" s="675"/>
      <c r="E114" s="675"/>
      <c r="F114" s="675"/>
      <c r="G114" s="675"/>
      <c r="H114" s="675"/>
      <c r="I114" s="675"/>
      <c r="J114" s="675"/>
      <c r="K114" s="675"/>
      <c r="L114" s="675"/>
      <c r="M114" s="675"/>
      <c r="N114" s="504">
        <v>3</v>
      </c>
      <c r="O114" s="37">
        <v>3</v>
      </c>
      <c r="P114" s="37"/>
      <c r="Q114" s="11"/>
      <c r="R114" s="11"/>
      <c r="S114" s="21"/>
      <c r="T114" s="21"/>
      <c r="U114" s="11"/>
      <c r="V114" s="11"/>
      <c r="W114" s="11"/>
      <c r="X114" s="11"/>
      <c r="Y114" s="11"/>
      <c r="Z114" s="11"/>
      <c r="AA114" s="11"/>
    </row>
    <row r="115" spans="1:27" s="33" customFormat="1" ht="15.75">
      <c r="A115" s="675" t="s">
        <v>28</v>
      </c>
      <c r="B115" s="675"/>
      <c r="C115" s="675"/>
      <c r="D115" s="675"/>
      <c r="E115" s="675"/>
      <c r="F115" s="675"/>
      <c r="G115" s="675"/>
      <c r="H115" s="675"/>
      <c r="I115" s="675"/>
      <c r="J115" s="675"/>
      <c r="K115" s="675"/>
      <c r="L115" s="675"/>
      <c r="M115" s="675"/>
      <c r="N115" s="504">
        <v>2</v>
      </c>
      <c r="O115" s="37">
        <v>3</v>
      </c>
      <c r="P115" s="37"/>
      <c r="Q115" s="11"/>
      <c r="R115" s="11"/>
      <c r="S115" s="21"/>
      <c r="T115" s="21"/>
      <c r="U115" s="11"/>
      <c r="V115" s="11"/>
      <c r="W115" s="11"/>
      <c r="X115" s="11"/>
      <c r="Y115" s="11"/>
      <c r="Z115" s="11"/>
      <c r="AA115" s="11"/>
    </row>
    <row r="116" spans="1:27" s="33" customFormat="1" ht="15.75">
      <c r="A116" s="675" t="s">
        <v>203</v>
      </c>
      <c r="B116" s="675"/>
      <c r="C116" s="675"/>
      <c r="D116" s="675"/>
      <c r="E116" s="675"/>
      <c r="F116" s="675"/>
      <c r="G116" s="675"/>
      <c r="H116" s="675"/>
      <c r="I116" s="675"/>
      <c r="J116" s="675"/>
      <c r="K116" s="675"/>
      <c r="L116" s="675"/>
      <c r="M116" s="675"/>
      <c r="N116" s="504">
        <v>1</v>
      </c>
      <c r="O116" s="500"/>
      <c r="P116" s="500"/>
      <c r="Q116" s="11"/>
      <c r="R116" s="11"/>
      <c r="S116" s="21"/>
      <c r="T116" s="21"/>
      <c r="U116" s="11"/>
      <c r="V116" s="11"/>
      <c r="W116" s="11"/>
      <c r="X116" s="11"/>
      <c r="Y116" s="11"/>
      <c r="Z116" s="11"/>
      <c r="AA116" s="11"/>
    </row>
    <row r="117" spans="1:27" s="33" customFormat="1" ht="15.75">
      <c r="A117" s="676"/>
      <c r="B117" s="676"/>
      <c r="C117" s="676"/>
      <c r="D117" s="676"/>
      <c r="E117" s="676"/>
      <c r="F117" s="676"/>
      <c r="G117" s="676"/>
      <c r="H117" s="676"/>
      <c r="I117" s="676"/>
      <c r="J117" s="676"/>
      <c r="K117" s="676"/>
      <c r="L117" s="676"/>
      <c r="M117" s="676"/>
      <c r="N117" s="677">
        <f>G52+G12+G13+G40+G41+G42+G43+G44+G45+G46+G47+G50+G51+G75+G76+G79</f>
        <v>61</v>
      </c>
      <c r="O117" s="678"/>
      <c r="P117" s="679"/>
      <c r="Q117" s="11"/>
      <c r="R117" s="11"/>
      <c r="S117" s="21"/>
      <c r="T117" s="21"/>
      <c r="U117" s="11"/>
      <c r="V117" s="11"/>
      <c r="W117" s="11"/>
      <c r="X117" s="11"/>
      <c r="Y117" s="11"/>
      <c r="Z117" s="11"/>
      <c r="AA117" s="11"/>
    </row>
    <row r="118" spans="1:27" s="33" customFormat="1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23"/>
      <c r="O118" s="23"/>
      <c r="P118" s="23"/>
      <c r="Q118" s="11"/>
      <c r="R118" s="11"/>
      <c r="S118" s="21"/>
      <c r="T118" s="21"/>
      <c r="U118" s="11"/>
      <c r="V118" s="11"/>
      <c r="W118" s="11"/>
      <c r="X118" s="11"/>
      <c r="Y118" s="11"/>
      <c r="Z118" s="11"/>
      <c r="AA118" s="11"/>
    </row>
    <row r="119" spans="1:27" s="33" customFormat="1" ht="15.75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5"/>
      <c r="O119" s="23"/>
      <c r="P119" s="23"/>
      <c r="Q119" s="11"/>
      <c r="R119" s="11"/>
      <c r="S119" s="21"/>
      <c r="T119" s="21"/>
      <c r="U119" s="11"/>
      <c r="V119" s="11"/>
      <c r="W119" s="11"/>
      <c r="X119" s="11"/>
      <c r="Y119" s="11"/>
      <c r="Z119" s="11"/>
      <c r="AA119" s="11"/>
    </row>
    <row r="120" spans="1:27" s="33" customFormat="1" ht="15.75">
      <c r="A120" s="682" t="s">
        <v>152</v>
      </c>
      <c r="B120" s="682"/>
      <c r="C120" s="344"/>
      <c r="D120" s="765" t="s">
        <v>156</v>
      </c>
      <c r="E120" s="765"/>
      <c r="F120" s="765"/>
      <c r="G120" s="344"/>
      <c r="H120" s="682" t="s">
        <v>157</v>
      </c>
      <c r="I120" s="758"/>
      <c r="J120" s="758"/>
      <c r="K120" s="758"/>
      <c r="L120" s="758"/>
      <c r="M120" s="758"/>
      <c r="N120" s="345"/>
      <c r="O120" s="23"/>
      <c r="P120" s="23"/>
      <c r="Q120" s="11"/>
      <c r="R120" s="11"/>
      <c r="S120" s="21"/>
      <c r="T120" s="21"/>
      <c r="U120" s="11"/>
      <c r="V120" s="11"/>
      <c r="W120" s="11"/>
      <c r="X120" s="11"/>
      <c r="Y120" s="11"/>
      <c r="Z120" s="11"/>
      <c r="AA120" s="11"/>
    </row>
    <row r="121" spans="1:27" s="33" customFormat="1" ht="15.75">
      <c r="A121" s="682" t="s">
        <v>153</v>
      </c>
      <c r="B121" s="682"/>
      <c r="C121" s="344"/>
      <c r="D121" s="765" t="s">
        <v>156</v>
      </c>
      <c r="E121" s="765"/>
      <c r="F121" s="765"/>
      <c r="G121" s="344"/>
      <c r="H121" s="682" t="s">
        <v>158</v>
      </c>
      <c r="I121" s="758"/>
      <c r="J121" s="758"/>
      <c r="K121" s="758"/>
      <c r="L121" s="758"/>
      <c r="M121" s="758"/>
      <c r="N121" s="345"/>
      <c r="O121" s="23"/>
      <c r="P121" s="23"/>
      <c r="Q121" s="11"/>
      <c r="R121" s="11"/>
      <c r="S121" s="21"/>
      <c r="T121" s="21"/>
      <c r="U121" s="11"/>
      <c r="V121" s="11"/>
      <c r="W121" s="11"/>
      <c r="X121" s="11"/>
      <c r="Y121" s="11"/>
      <c r="Z121" s="11"/>
      <c r="AA121" s="11"/>
    </row>
    <row r="122" spans="1:27" s="33" customFormat="1" ht="15.75">
      <c r="A122" s="682" t="s">
        <v>154</v>
      </c>
      <c r="B122" s="682"/>
      <c r="C122" s="344"/>
      <c r="D122" s="765" t="s">
        <v>156</v>
      </c>
      <c r="E122" s="765"/>
      <c r="F122" s="765"/>
      <c r="G122" s="344"/>
      <c r="H122" s="682" t="s">
        <v>159</v>
      </c>
      <c r="I122" s="758"/>
      <c r="J122" s="758"/>
      <c r="K122" s="758"/>
      <c r="L122" s="758"/>
      <c r="M122" s="758"/>
      <c r="N122" s="345"/>
      <c r="O122" s="23"/>
      <c r="P122" s="23"/>
      <c r="Q122" s="11"/>
      <c r="R122" s="11"/>
      <c r="S122" s="21"/>
      <c r="T122" s="21"/>
      <c r="U122" s="11"/>
      <c r="V122" s="11"/>
      <c r="W122" s="11"/>
      <c r="X122" s="11"/>
      <c r="Y122" s="11"/>
      <c r="Z122" s="11"/>
      <c r="AA122" s="11"/>
    </row>
    <row r="123" spans="1:27" s="33" customFormat="1" ht="15.75">
      <c r="A123" s="682" t="s">
        <v>155</v>
      </c>
      <c r="B123" s="682"/>
      <c r="C123" s="344"/>
      <c r="D123" s="765" t="s">
        <v>156</v>
      </c>
      <c r="E123" s="765"/>
      <c r="F123" s="765"/>
      <c r="G123" s="344"/>
      <c r="H123" s="682" t="s">
        <v>160</v>
      </c>
      <c r="I123" s="758"/>
      <c r="J123" s="758"/>
      <c r="K123" s="758"/>
      <c r="L123" s="758"/>
      <c r="M123" s="758"/>
      <c r="N123" s="345"/>
      <c r="O123" s="23"/>
      <c r="P123" s="23"/>
      <c r="Q123" s="11"/>
      <c r="R123" s="11"/>
      <c r="S123" s="21"/>
      <c r="T123" s="21"/>
      <c r="U123" s="11"/>
      <c r="V123" s="11"/>
      <c r="W123" s="11"/>
      <c r="X123" s="11"/>
      <c r="Y123" s="11"/>
      <c r="Z123" s="11"/>
      <c r="AA123" s="11"/>
    </row>
    <row r="124" spans="1:27" s="33" customFormat="1" ht="15.75">
      <c r="A124" s="344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5"/>
      <c r="O124" s="23"/>
      <c r="P124" s="23"/>
      <c r="Q124" s="11"/>
      <c r="R124" s="11"/>
      <c r="S124" s="21"/>
      <c r="T124" s="21"/>
      <c r="U124" s="11"/>
      <c r="V124" s="11"/>
      <c r="W124" s="11"/>
      <c r="X124" s="11"/>
      <c r="Y124" s="11"/>
      <c r="Z124" s="11"/>
      <c r="AA124" s="11"/>
    </row>
    <row r="125" spans="1:27" s="33" customFormat="1" ht="15.75">
      <c r="A125" s="346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11"/>
      <c r="R125" s="11"/>
      <c r="S125" s="21"/>
      <c r="T125" s="21"/>
      <c r="U125" s="11"/>
      <c r="V125" s="11"/>
      <c r="W125" s="11"/>
      <c r="X125" s="11"/>
      <c r="Y125" s="11"/>
      <c r="Z125" s="11"/>
      <c r="AA125" s="11"/>
    </row>
    <row r="126" spans="1:27" s="34" customFormat="1" ht="15.75">
      <c r="A126" s="14"/>
      <c r="B126" s="33"/>
      <c r="C126" s="24"/>
      <c r="D126" s="38"/>
      <c r="E126" s="24"/>
      <c r="F126" s="24"/>
      <c r="G126" s="24"/>
      <c r="H126" s="33"/>
      <c r="I126" s="33"/>
      <c r="J126" s="33"/>
      <c r="K126" s="33"/>
      <c r="L126" s="39"/>
      <c r="M126" s="33"/>
      <c r="N126" s="33"/>
      <c r="O126" s="33"/>
      <c r="P126" s="33"/>
      <c r="Q126" s="11"/>
      <c r="R126" s="11"/>
      <c r="S126" s="21"/>
      <c r="T126" s="21"/>
      <c r="U126" s="11"/>
      <c r="V126" s="11"/>
      <c r="W126" s="11"/>
      <c r="X126" s="11"/>
      <c r="Y126" s="11"/>
      <c r="Z126" s="11"/>
      <c r="AA126" s="11"/>
    </row>
    <row r="127" spans="1:27" s="34" customFormat="1" ht="15.75">
      <c r="A127" s="14"/>
      <c r="B127" s="15"/>
      <c r="C127" s="16"/>
      <c r="D127" s="16"/>
      <c r="E127" s="15"/>
      <c r="F127" s="15"/>
      <c r="G127" s="15"/>
      <c r="H127" s="15"/>
      <c r="I127" s="15"/>
      <c r="J127" s="15"/>
      <c r="K127" s="16"/>
      <c r="L127" s="40"/>
      <c r="M127" s="17"/>
      <c r="N127" s="17"/>
      <c r="O127" s="17"/>
      <c r="P127" s="17"/>
      <c r="Q127" s="11"/>
      <c r="R127" s="11"/>
      <c r="S127" s="21"/>
      <c r="T127" s="21"/>
      <c r="U127" s="11"/>
      <c r="V127" s="11"/>
      <c r="W127" s="11"/>
      <c r="X127" s="11"/>
      <c r="Y127" s="11"/>
      <c r="Z127" s="11"/>
      <c r="AA127" s="11"/>
    </row>
    <row r="128" spans="1:27" s="34" customFormat="1" ht="15.75">
      <c r="A128" s="14"/>
      <c r="B128" s="15"/>
      <c r="C128" s="16"/>
      <c r="D128" s="16"/>
      <c r="E128" s="15"/>
      <c r="F128" s="15"/>
      <c r="G128" s="15"/>
      <c r="H128" s="15"/>
      <c r="I128" s="15"/>
      <c r="J128" s="15"/>
      <c r="K128" s="16"/>
      <c r="L128" s="40"/>
      <c r="M128" s="17"/>
      <c r="N128" s="17"/>
      <c r="O128" s="17"/>
      <c r="P128" s="17"/>
      <c r="Q128" s="11"/>
      <c r="R128" s="11"/>
      <c r="S128" s="21"/>
      <c r="T128" s="21"/>
      <c r="U128" s="11"/>
      <c r="V128" s="11"/>
      <c r="W128" s="11"/>
      <c r="X128" s="11"/>
      <c r="Y128" s="11"/>
      <c r="Z128" s="11"/>
      <c r="AA128" s="11"/>
    </row>
    <row r="129" spans="1:27" s="34" customFormat="1" ht="15.75">
      <c r="A129" s="14"/>
      <c r="B129" s="15"/>
      <c r="C129" s="16"/>
      <c r="D129" s="16"/>
      <c r="E129" s="15"/>
      <c r="F129" s="15"/>
      <c r="G129" s="15"/>
      <c r="H129" s="15"/>
      <c r="I129" s="15"/>
      <c r="J129" s="15"/>
      <c r="K129" s="16"/>
      <c r="L129" s="40"/>
      <c r="M129" s="17"/>
      <c r="N129" s="17"/>
      <c r="O129" s="17"/>
      <c r="P129" s="17"/>
      <c r="Q129" s="11"/>
      <c r="R129" s="11"/>
      <c r="S129" s="21"/>
      <c r="T129" s="21"/>
      <c r="U129" s="11"/>
      <c r="V129" s="11"/>
      <c r="W129" s="11"/>
      <c r="X129" s="11"/>
      <c r="Y129" s="11"/>
      <c r="Z129" s="11"/>
      <c r="AA129" s="11"/>
    </row>
    <row r="130" spans="1:27" s="34" customFormat="1" ht="15.75">
      <c r="A130" s="14"/>
      <c r="B130" s="15"/>
      <c r="C130" s="16"/>
      <c r="D130" s="16"/>
      <c r="E130" s="15"/>
      <c r="F130" s="15"/>
      <c r="G130" s="15"/>
      <c r="H130" s="15"/>
      <c r="I130" s="15"/>
      <c r="J130" s="15"/>
      <c r="K130" s="16"/>
      <c r="L130" s="40"/>
      <c r="M130" s="17"/>
      <c r="N130" s="17"/>
      <c r="O130" s="17"/>
      <c r="P130" s="17"/>
      <c r="Q130" s="11"/>
      <c r="R130" s="11"/>
      <c r="S130" s="21"/>
      <c r="T130" s="21"/>
      <c r="U130" s="11"/>
      <c r="V130" s="11"/>
      <c r="W130" s="11"/>
      <c r="X130" s="11"/>
      <c r="Y130" s="11"/>
      <c r="Z130" s="11"/>
      <c r="AA130" s="11"/>
    </row>
    <row r="131" spans="1:27" s="34" customFormat="1" ht="15.75">
      <c r="A131" s="14"/>
      <c r="B131" s="15"/>
      <c r="C131" s="16"/>
      <c r="D131" s="16"/>
      <c r="E131" s="15"/>
      <c r="F131" s="15"/>
      <c r="G131" s="15"/>
      <c r="H131" s="15"/>
      <c r="I131" s="15"/>
      <c r="J131" s="15"/>
      <c r="K131" s="16"/>
      <c r="L131" s="40"/>
      <c r="M131" s="17"/>
      <c r="N131" s="17"/>
      <c r="O131" s="17"/>
      <c r="P131" s="17"/>
      <c r="Q131" s="11"/>
      <c r="R131" s="11"/>
      <c r="S131" s="21"/>
      <c r="T131" s="21"/>
      <c r="U131" s="11"/>
      <c r="V131" s="11"/>
      <c r="W131" s="11"/>
      <c r="X131" s="11"/>
      <c r="Y131" s="11"/>
      <c r="Z131" s="11"/>
      <c r="AA131" s="11"/>
    </row>
    <row r="132" spans="1:27" s="34" customFormat="1" ht="15.75">
      <c r="A132" s="10"/>
      <c r="B132" s="18"/>
      <c r="C132" s="19"/>
      <c r="D132" s="19"/>
      <c r="E132" s="18"/>
      <c r="F132" s="18"/>
      <c r="G132" s="18"/>
      <c r="H132" s="18"/>
      <c r="I132" s="18"/>
      <c r="J132" s="18"/>
      <c r="K132" s="19"/>
      <c r="L132" s="41"/>
      <c r="M132" s="20"/>
      <c r="N132" s="20"/>
      <c r="O132" s="20"/>
      <c r="P132" s="20"/>
      <c r="Q132" s="11"/>
      <c r="R132" s="11"/>
      <c r="S132" s="21"/>
      <c r="T132" s="21"/>
      <c r="U132" s="11"/>
      <c r="V132" s="11"/>
      <c r="W132" s="11"/>
      <c r="X132" s="11"/>
      <c r="Y132" s="11"/>
      <c r="Z132" s="11"/>
      <c r="AA132" s="11"/>
    </row>
    <row r="133" spans="1:27" s="34" customFormat="1" ht="15.75">
      <c r="A133" s="10"/>
      <c r="B133" s="18"/>
      <c r="C133" s="19"/>
      <c r="D133" s="19"/>
      <c r="E133" s="18"/>
      <c r="F133" s="18"/>
      <c r="G133" s="18"/>
      <c r="H133" s="18"/>
      <c r="I133" s="18"/>
      <c r="J133" s="18"/>
      <c r="K133" s="19"/>
      <c r="L133" s="41"/>
      <c r="M133" s="20"/>
      <c r="N133" s="20"/>
      <c r="O133" s="20"/>
      <c r="P133" s="20"/>
      <c r="Q133" s="11"/>
      <c r="R133" s="11"/>
      <c r="S133" s="21"/>
      <c r="T133" s="21"/>
      <c r="U133" s="11"/>
      <c r="V133" s="11"/>
      <c r="W133" s="11"/>
      <c r="X133" s="11"/>
      <c r="Y133" s="11"/>
      <c r="Z133" s="11"/>
      <c r="AA133" s="11"/>
    </row>
    <row r="134" spans="1:27" s="34" customFormat="1" ht="15.75">
      <c r="A134" s="10"/>
      <c r="B134" s="18"/>
      <c r="C134" s="19"/>
      <c r="D134" s="19"/>
      <c r="E134" s="18"/>
      <c r="F134" s="18"/>
      <c r="G134" s="18"/>
      <c r="H134" s="18"/>
      <c r="I134" s="18"/>
      <c r="J134" s="18"/>
      <c r="K134" s="19"/>
      <c r="L134" s="41"/>
      <c r="M134" s="20"/>
      <c r="N134" s="20"/>
      <c r="O134" s="20"/>
      <c r="P134" s="20"/>
      <c r="Q134" s="11"/>
      <c r="R134" s="11"/>
      <c r="S134" s="21"/>
      <c r="T134" s="21"/>
      <c r="U134" s="11"/>
      <c r="V134" s="11"/>
      <c r="W134" s="11"/>
      <c r="X134" s="11"/>
      <c r="Y134" s="11"/>
      <c r="Z134" s="11"/>
      <c r="AA134" s="11"/>
    </row>
    <row r="135" spans="1:27" s="34" customFormat="1" ht="15.75">
      <c r="A135" s="10"/>
      <c r="B135" s="18"/>
      <c r="C135" s="19"/>
      <c r="D135" s="19"/>
      <c r="E135" s="18"/>
      <c r="F135" s="18"/>
      <c r="G135" s="18"/>
      <c r="H135" s="18"/>
      <c r="I135" s="18"/>
      <c r="J135" s="18"/>
      <c r="K135" s="19"/>
      <c r="L135" s="41"/>
      <c r="M135" s="20"/>
      <c r="N135" s="20"/>
      <c r="O135" s="20"/>
      <c r="P135" s="20"/>
      <c r="Q135" s="11"/>
      <c r="R135" s="11"/>
      <c r="S135" s="21"/>
      <c r="T135" s="21"/>
      <c r="U135" s="11"/>
      <c r="V135" s="11"/>
      <c r="W135" s="11"/>
      <c r="X135" s="11"/>
      <c r="Y135" s="11"/>
      <c r="Z135" s="11"/>
      <c r="AA135" s="11"/>
    </row>
    <row r="136" spans="1:27" s="34" customFormat="1" ht="15.75">
      <c r="A136" s="10"/>
      <c r="B136" s="18"/>
      <c r="C136" s="19"/>
      <c r="D136" s="19"/>
      <c r="E136" s="18"/>
      <c r="F136" s="18"/>
      <c r="G136" s="18"/>
      <c r="H136" s="18"/>
      <c r="I136" s="18"/>
      <c r="J136" s="18"/>
      <c r="K136" s="19"/>
      <c r="L136" s="41"/>
      <c r="M136" s="20"/>
      <c r="N136" s="20"/>
      <c r="O136" s="20"/>
      <c r="P136" s="20"/>
      <c r="Q136" s="11"/>
      <c r="R136" s="11"/>
      <c r="S136" s="21"/>
      <c r="T136" s="21"/>
      <c r="U136" s="11"/>
      <c r="V136" s="11"/>
      <c r="W136" s="11"/>
      <c r="X136" s="11"/>
      <c r="Y136" s="11"/>
      <c r="Z136" s="11"/>
      <c r="AA136" s="11"/>
    </row>
    <row r="137" spans="1:27" s="34" customFormat="1" ht="15.75">
      <c r="A137" s="10"/>
      <c r="B137" s="18"/>
      <c r="C137" s="19"/>
      <c r="D137" s="19"/>
      <c r="E137" s="18"/>
      <c r="F137" s="18"/>
      <c r="G137" s="18"/>
      <c r="H137" s="18"/>
      <c r="I137" s="18"/>
      <c r="J137" s="18"/>
      <c r="K137" s="19"/>
      <c r="L137" s="41"/>
      <c r="M137" s="20"/>
      <c r="N137" s="20"/>
      <c r="O137" s="20"/>
      <c r="P137" s="20"/>
      <c r="Q137" s="11"/>
      <c r="R137" s="11"/>
      <c r="S137" s="21"/>
      <c r="T137" s="21"/>
      <c r="U137" s="11"/>
      <c r="V137" s="11"/>
      <c r="W137" s="11"/>
      <c r="X137" s="11"/>
      <c r="Y137" s="11"/>
      <c r="Z137" s="11"/>
      <c r="AA137" s="11"/>
    </row>
    <row r="138" spans="1:27" s="36" customFormat="1" ht="15.75">
      <c r="A138" s="10"/>
      <c r="B138" s="18"/>
      <c r="C138" s="19"/>
      <c r="D138" s="19"/>
      <c r="E138" s="18"/>
      <c r="F138" s="18"/>
      <c r="G138" s="18"/>
      <c r="H138" s="18"/>
      <c r="I138" s="18"/>
      <c r="J138" s="18"/>
      <c r="K138" s="19"/>
      <c r="L138" s="41"/>
      <c r="M138" s="20"/>
      <c r="N138" s="20"/>
      <c r="O138" s="20"/>
      <c r="P138" s="20"/>
      <c r="Q138" s="11"/>
      <c r="R138" s="11"/>
      <c r="S138" s="21"/>
      <c r="T138" s="21"/>
      <c r="U138" s="11"/>
      <c r="V138" s="11"/>
      <c r="W138" s="11"/>
      <c r="X138" s="11"/>
      <c r="Y138" s="11"/>
      <c r="Z138" s="11"/>
      <c r="AA138" s="11"/>
    </row>
    <row r="139" spans="1:27" s="33" customFormat="1" ht="15.75">
      <c r="A139" s="10"/>
      <c r="B139" s="18"/>
      <c r="C139" s="19"/>
      <c r="D139" s="19"/>
      <c r="E139" s="18"/>
      <c r="F139" s="18"/>
      <c r="G139" s="18"/>
      <c r="H139" s="18"/>
      <c r="I139" s="18"/>
      <c r="J139" s="18"/>
      <c r="K139" s="19"/>
      <c r="L139" s="41"/>
      <c r="M139" s="20"/>
      <c r="N139" s="20"/>
      <c r="O139" s="20"/>
      <c r="P139" s="20"/>
      <c r="Q139" s="11"/>
      <c r="R139" s="11"/>
      <c r="S139" s="21"/>
      <c r="T139" s="21"/>
      <c r="U139" s="11"/>
      <c r="V139" s="11"/>
      <c r="W139" s="11"/>
      <c r="X139" s="11"/>
      <c r="Y139" s="11"/>
      <c r="Z139" s="11"/>
      <c r="AA139" s="11"/>
    </row>
    <row r="140" spans="1:27" s="33" customFormat="1" ht="15.75">
      <c r="A140" s="10"/>
      <c r="B140" s="18"/>
      <c r="C140" s="19"/>
      <c r="D140" s="19"/>
      <c r="E140" s="18"/>
      <c r="F140" s="18"/>
      <c r="G140" s="18"/>
      <c r="H140" s="18"/>
      <c r="I140" s="18"/>
      <c r="J140" s="18"/>
      <c r="K140" s="19"/>
      <c r="L140" s="41"/>
      <c r="M140" s="20"/>
      <c r="N140" s="20"/>
      <c r="O140" s="20"/>
      <c r="P140" s="20"/>
      <c r="Q140" s="11"/>
      <c r="R140" s="11"/>
      <c r="S140" s="21"/>
      <c r="T140" s="21"/>
      <c r="U140" s="11"/>
      <c r="V140" s="11"/>
      <c r="W140" s="11"/>
      <c r="X140" s="11"/>
      <c r="Y140" s="11"/>
      <c r="Z140" s="11"/>
      <c r="AA140" s="11"/>
    </row>
    <row r="141" spans="1:27" s="33" customFormat="1" ht="15.75">
      <c r="A141" s="10"/>
      <c r="B141" s="18"/>
      <c r="C141" s="19"/>
      <c r="D141" s="19"/>
      <c r="E141" s="18"/>
      <c r="F141" s="18"/>
      <c r="G141" s="18"/>
      <c r="H141" s="18"/>
      <c r="I141" s="18"/>
      <c r="J141" s="18"/>
      <c r="K141" s="19"/>
      <c r="L141" s="41"/>
      <c r="M141" s="20"/>
      <c r="N141" s="20"/>
      <c r="O141" s="20"/>
      <c r="P141" s="20"/>
      <c r="Q141" s="11"/>
      <c r="R141" s="11"/>
      <c r="S141" s="21"/>
      <c r="T141" s="21"/>
      <c r="U141" s="11"/>
      <c r="V141" s="11"/>
      <c r="W141" s="11"/>
      <c r="X141" s="11"/>
      <c r="Y141" s="11"/>
      <c r="Z141" s="11"/>
      <c r="AA141" s="11"/>
    </row>
    <row r="142" spans="1:27" s="33" customFormat="1" ht="15.75">
      <c r="A142" s="10"/>
      <c r="B142" s="18"/>
      <c r="C142" s="19"/>
      <c r="D142" s="19"/>
      <c r="E142" s="18"/>
      <c r="F142" s="18"/>
      <c r="G142" s="18"/>
      <c r="H142" s="18"/>
      <c r="I142" s="18"/>
      <c r="J142" s="18"/>
      <c r="K142" s="19"/>
      <c r="L142" s="41"/>
      <c r="M142" s="20"/>
      <c r="N142" s="20"/>
      <c r="O142" s="20"/>
      <c r="P142" s="20"/>
      <c r="Q142" s="11"/>
      <c r="R142" s="11"/>
      <c r="S142" s="21"/>
      <c r="T142" s="21"/>
      <c r="U142" s="11"/>
      <c r="V142" s="11"/>
      <c r="W142" s="11"/>
      <c r="X142" s="11"/>
      <c r="Y142" s="11"/>
      <c r="Z142" s="11"/>
      <c r="AA142" s="11"/>
    </row>
    <row r="143" spans="1:27" s="33" customFormat="1" ht="15.75">
      <c r="A143" s="10"/>
      <c r="B143" s="18"/>
      <c r="C143" s="19"/>
      <c r="D143" s="19"/>
      <c r="E143" s="18"/>
      <c r="F143" s="18"/>
      <c r="G143" s="18"/>
      <c r="H143" s="18"/>
      <c r="I143" s="18"/>
      <c r="J143" s="18"/>
      <c r="K143" s="19"/>
      <c r="L143" s="41"/>
      <c r="M143" s="20"/>
      <c r="N143" s="20"/>
      <c r="O143" s="20"/>
      <c r="P143" s="20"/>
      <c r="Q143" s="11"/>
      <c r="R143" s="11"/>
      <c r="S143" s="21"/>
      <c r="T143" s="21"/>
      <c r="U143" s="11"/>
      <c r="V143" s="11"/>
      <c r="W143" s="11"/>
      <c r="X143" s="11"/>
      <c r="Y143" s="11"/>
      <c r="Z143" s="11"/>
      <c r="AA143" s="11"/>
    </row>
    <row r="144" spans="1:27" s="33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42"/>
      <c r="M144" s="11"/>
      <c r="N144" s="11"/>
      <c r="O144" s="11"/>
      <c r="P144" s="11"/>
      <c r="Q144" s="11"/>
      <c r="R144" s="11"/>
      <c r="S144" s="21"/>
      <c r="T144" s="21"/>
      <c r="U144" s="11"/>
      <c r="V144" s="11"/>
      <c r="W144" s="11"/>
      <c r="X144" s="11"/>
      <c r="Y144" s="11"/>
      <c r="Z144" s="11"/>
      <c r="AA144" s="11"/>
    </row>
    <row r="145" spans="1:27" s="33" customFormat="1" ht="18.75" customHeight="1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42"/>
      <c r="M145" s="11"/>
      <c r="N145" s="11"/>
      <c r="O145" s="11"/>
      <c r="P145" s="11"/>
      <c r="Q145" s="11"/>
      <c r="R145" s="11"/>
      <c r="S145" s="21"/>
      <c r="T145" s="21"/>
      <c r="U145" s="11"/>
      <c r="V145" s="11"/>
      <c r="W145" s="11"/>
      <c r="X145" s="11"/>
      <c r="Y145" s="11"/>
      <c r="Z145" s="11"/>
      <c r="AA145" s="11"/>
    </row>
    <row r="146" spans="1:27" s="3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42"/>
      <c r="M146" s="11"/>
      <c r="N146" s="11"/>
      <c r="O146" s="11"/>
      <c r="P146" s="11"/>
      <c r="Q146" s="11"/>
      <c r="R146" s="11"/>
      <c r="S146" s="21"/>
      <c r="T146" s="21"/>
      <c r="U146" s="11"/>
      <c r="V146" s="11"/>
      <c r="W146" s="11"/>
      <c r="X146" s="11"/>
      <c r="Y146" s="11"/>
      <c r="Z146" s="11"/>
      <c r="AA146" s="11"/>
    </row>
    <row r="147" spans="1:27" s="33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42"/>
      <c r="M147" s="11"/>
      <c r="N147" s="11"/>
      <c r="O147" s="11"/>
      <c r="P147" s="11"/>
      <c r="Q147" s="11"/>
      <c r="R147" s="11"/>
      <c r="S147" s="21"/>
      <c r="T147" s="21"/>
      <c r="U147" s="11"/>
      <c r="V147" s="11"/>
      <c r="W147" s="11"/>
      <c r="X147" s="11"/>
      <c r="Y147" s="11"/>
      <c r="Z147" s="11"/>
      <c r="AA147" s="11"/>
    </row>
    <row r="148" spans="1:27" s="33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42"/>
      <c r="M148" s="11"/>
      <c r="N148" s="11"/>
      <c r="O148" s="11"/>
      <c r="P148" s="11"/>
      <c r="Q148" s="11"/>
      <c r="R148" s="11"/>
      <c r="S148" s="21"/>
      <c r="T148" s="21"/>
      <c r="U148" s="11"/>
      <c r="V148" s="11"/>
      <c r="W148" s="11"/>
      <c r="X148" s="11"/>
      <c r="Y148" s="11"/>
      <c r="Z148" s="11"/>
      <c r="AA148" s="11"/>
    </row>
    <row r="149" spans="1:27" s="33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42"/>
      <c r="M149" s="11"/>
      <c r="N149" s="11"/>
      <c r="O149" s="11"/>
      <c r="P149" s="11"/>
      <c r="Q149" s="11"/>
      <c r="R149" s="11"/>
      <c r="S149" s="21"/>
      <c r="T149" s="21"/>
      <c r="U149" s="11"/>
      <c r="V149" s="11"/>
      <c r="W149" s="11"/>
      <c r="X149" s="11"/>
      <c r="Y149" s="11"/>
      <c r="Z149" s="11"/>
      <c r="AA149" s="11"/>
    </row>
    <row r="150" spans="1:27" s="33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42"/>
      <c r="M150" s="11"/>
      <c r="N150" s="11"/>
      <c r="O150" s="11"/>
      <c r="P150" s="11"/>
      <c r="Q150" s="11"/>
      <c r="R150" s="11"/>
      <c r="S150" s="21"/>
      <c r="T150" s="21"/>
      <c r="U150" s="11"/>
      <c r="V150" s="11"/>
      <c r="W150" s="11"/>
      <c r="X150" s="11"/>
      <c r="Y150" s="11"/>
      <c r="Z150" s="11"/>
      <c r="AA150" s="11"/>
    </row>
    <row r="151" spans="1:27" s="33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42"/>
      <c r="M151" s="11"/>
      <c r="N151" s="11"/>
      <c r="O151" s="11"/>
      <c r="P151" s="11"/>
      <c r="Q151" s="11"/>
      <c r="R151" s="11"/>
      <c r="S151" s="21"/>
      <c r="T151" s="21"/>
      <c r="U151" s="11"/>
      <c r="V151" s="11"/>
      <c r="W151" s="11"/>
      <c r="X151" s="11"/>
      <c r="Y151" s="11"/>
      <c r="Z151" s="11"/>
      <c r="AA151" s="11"/>
    </row>
  </sheetData>
  <sheetProtection/>
  <mergeCells count="96">
    <mergeCell ref="A60:B60"/>
    <mergeCell ref="A61:P61"/>
    <mergeCell ref="A62:AD62"/>
    <mergeCell ref="A73:B73"/>
    <mergeCell ref="A113:M113"/>
    <mergeCell ref="A101:P101"/>
    <mergeCell ref="A102:F102"/>
    <mergeCell ref="A103:M103"/>
    <mergeCell ref="A104:M104"/>
    <mergeCell ref="A89:M89"/>
    <mergeCell ref="A39:P39"/>
    <mergeCell ref="A48:B48"/>
    <mergeCell ref="A49:P49"/>
    <mergeCell ref="A54:B54"/>
    <mergeCell ref="A55:P55"/>
    <mergeCell ref="A59:B59"/>
    <mergeCell ref="A82:P82"/>
    <mergeCell ref="A10:P10"/>
    <mergeCell ref="D122:F122"/>
    <mergeCell ref="D123:F123"/>
    <mergeCell ref="A123:B123"/>
    <mergeCell ref="A86:M86"/>
    <mergeCell ref="A84:M84"/>
    <mergeCell ref="A85:M85"/>
    <mergeCell ref="A87:M87"/>
    <mergeCell ref="A121:B121"/>
    <mergeCell ref="A93:M93"/>
    <mergeCell ref="A94:M94"/>
    <mergeCell ref="A97:M97"/>
    <mergeCell ref="A120:B120"/>
    <mergeCell ref="A114:M114"/>
    <mergeCell ref="A115:M115"/>
    <mergeCell ref="A112:F112"/>
    <mergeCell ref="A105:M105"/>
    <mergeCell ref="A106:M106"/>
    <mergeCell ref="A107:M107"/>
    <mergeCell ref="A95:M95"/>
    <mergeCell ref="A96:M96"/>
    <mergeCell ref="N98:P98"/>
    <mergeCell ref="D120:F120"/>
    <mergeCell ref="D121:F121"/>
    <mergeCell ref="H123:M123"/>
    <mergeCell ref="H121:M121"/>
    <mergeCell ref="A108:M108"/>
    <mergeCell ref="N108:P108"/>
    <mergeCell ref="A111:P111"/>
    <mergeCell ref="J4:L4"/>
    <mergeCell ref="E4:E7"/>
    <mergeCell ref="F4:F7"/>
    <mergeCell ref="A14:B14"/>
    <mergeCell ref="H122:M122"/>
    <mergeCell ref="A17:P17"/>
    <mergeCell ref="A98:M98"/>
    <mergeCell ref="H120:M120"/>
    <mergeCell ref="A74:P74"/>
    <mergeCell ref="A77:B77"/>
    <mergeCell ref="C3:C7"/>
    <mergeCell ref="D3:D7"/>
    <mergeCell ref="E3:F3"/>
    <mergeCell ref="H2:M2"/>
    <mergeCell ref="N2:AA3"/>
    <mergeCell ref="C2:F2"/>
    <mergeCell ref="I4:I7"/>
    <mergeCell ref="H3:H7"/>
    <mergeCell ref="I3:L3"/>
    <mergeCell ref="L5:L7"/>
    <mergeCell ref="A25:B25"/>
    <mergeCell ref="A26:P26"/>
    <mergeCell ref="A32:P32"/>
    <mergeCell ref="A1:T1"/>
    <mergeCell ref="B2:B7"/>
    <mergeCell ref="G2:G7"/>
    <mergeCell ref="A2:A7"/>
    <mergeCell ref="N4:Q4"/>
    <mergeCell ref="K5:K7"/>
    <mergeCell ref="M3:M7"/>
    <mergeCell ref="A92:F92"/>
    <mergeCell ref="A78:P78"/>
    <mergeCell ref="A80:B80"/>
    <mergeCell ref="J5:J7"/>
    <mergeCell ref="A16:P16"/>
    <mergeCell ref="A9:P9"/>
    <mergeCell ref="A15:P15"/>
    <mergeCell ref="N5:N7"/>
    <mergeCell ref="A91:P91"/>
    <mergeCell ref="A37:B37"/>
    <mergeCell ref="A116:M116"/>
    <mergeCell ref="A117:M117"/>
    <mergeCell ref="N117:P117"/>
    <mergeCell ref="A31:B31"/>
    <mergeCell ref="A122:B122"/>
    <mergeCell ref="O5:O7"/>
    <mergeCell ref="P5:P7"/>
    <mergeCell ref="A83:F83"/>
    <mergeCell ref="A88:M88"/>
    <mergeCell ref="N89:P89"/>
  </mergeCells>
  <conditionalFormatting sqref="B71">
    <cfRule type="cellIs" priority="1" dxfId="1" operator="equal" stopIfTrue="1">
      <formula>0</formula>
    </cfRule>
  </conditionalFormatting>
  <printOptions/>
  <pageMargins left="0.3937007874015748" right="0.33" top="0.75" bottom="0.41" header="0.5118110236220472" footer="0.4"/>
  <pageSetup fitToHeight="0" fitToWidth="1" horizontalDpi="600" verticalDpi="600" orientation="landscape" paperSize="9" scale="98" r:id="rId1"/>
  <rowBreaks count="1" manualBreakCount="1">
    <brk id="22" max="26" man="1"/>
  </rowBreaks>
  <colBreaks count="1" manualBreakCount="1">
    <brk id="13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2016-07-07T05:40:14Z</cp:lastPrinted>
  <dcterms:created xsi:type="dcterms:W3CDTF">2003-06-23T04:55:14Z</dcterms:created>
  <dcterms:modified xsi:type="dcterms:W3CDTF">2016-07-12T07:48:18Z</dcterms:modified>
  <cp:category/>
  <cp:version/>
  <cp:contentType/>
  <cp:contentStatus/>
</cp:coreProperties>
</file>